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４９" sheetId="1" r:id="rId1"/>
  </sheets>
  <definedNames>
    <definedName name="_xlnm.Print_Area" localSheetId="0">'表４９'!$A$1:$F$29</definedName>
  </definedNames>
  <calcPr fullCalcOnLoad="1"/>
</workbook>
</file>

<file path=xl/sharedStrings.xml><?xml version="1.0" encoding="utf-8"?>
<sst xmlns="http://schemas.openxmlformats.org/spreadsheetml/2006/main" count="31" uniqueCount="30">
  <si>
    <t>ドイツ</t>
  </si>
  <si>
    <t>タイ</t>
  </si>
  <si>
    <t>インドネシア</t>
  </si>
  <si>
    <t>北米</t>
  </si>
  <si>
    <t>中東欧・ロシア等</t>
  </si>
  <si>
    <t>アジア</t>
  </si>
  <si>
    <t>台湾</t>
  </si>
  <si>
    <t>西欧</t>
  </si>
  <si>
    <t>千円</t>
  </si>
  <si>
    <t>対 前 年 比</t>
  </si>
  <si>
    <t>構　 成 　比</t>
  </si>
  <si>
    <t>地　　　　　　　域</t>
  </si>
  <si>
    <t>輸　 入　 額</t>
  </si>
  <si>
    <t>総額</t>
  </si>
  <si>
    <t>アメリカ合衆国</t>
  </si>
  <si>
    <t>ベトナム</t>
  </si>
  <si>
    <t>中華人民共和国</t>
  </si>
  <si>
    <t>％</t>
  </si>
  <si>
    <t>ＥＵ</t>
  </si>
  <si>
    <t>特殊地域</t>
  </si>
  <si>
    <t>大洋州</t>
  </si>
  <si>
    <t>資料  名古屋税関HP</t>
  </si>
  <si>
    <t>８　貿　易</t>
  </si>
  <si>
    <t>大韓民国</t>
  </si>
  <si>
    <t>中南米</t>
  </si>
  <si>
    <t>フランス</t>
  </si>
  <si>
    <t>アフリカ</t>
  </si>
  <si>
    <t>49  清水港地域別輸入状況（令和３年）</t>
  </si>
  <si>
    <t>インド</t>
  </si>
  <si>
    <t>中東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</si>
</sst>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  <numFmt numFmtId="233" formatCode="0.0000_ "/>
    <numFmt numFmtId="234" formatCode="0.000_ "/>
    <numFmt numFmtId="235" formatCode="0.00_ "/>
    <numFmt numFmtId="236" formatCode="0.0;&quot;△ &quot;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3" fillId="0" borderId="0" xfId="16" applyFont="1" applyFill="1" applyAlignment="1">
      <alignment/>
    </xf>
    <xf numFmtId="218" fontId="3" fillId="0" borderId="0" xfId="16" applyNumberFormat="1" applyFont="1" applyFill="1" applyAlignment="1">
      <alignment/>
    </xf>
    <xf numFmtId="218" fontId="4" fillId="0" borderId="0" xfId="16" applyNumberFormat="1" applyFont="1" applyFill="1" applyAlignment="1">
      <alignment horizontal="right" vertical="center"/>
    </xf>
    <xf numFmtId="218" fontId="4" fillId="0" borderId="0" xfId="16" applyNumberFormat="1" applyFont="1" applyFill="1" applyAlignment="1">
      <alignment/>
    </xf>
    <xf numFmtId="38" fontId="4" fillId="0" borderId="0" xfId="16" applyFont="1" applyFill="1" applyAlignment="1">
      <alignment/>
    </xf>
    <xf numFmtId="218" fontId="4" fillId="0" borderId="1" xfId="16" applyNumberFormat="1" applyFont="1" applyFill="1" applyBorder="1" applyAlignment="1">
      <alignment vertical="center"/>
    </xf>
    <xf numFmtId="203" fontId="4" fillId="0" borderId="2" xfId="16" applyNumberFormat="1" applyFont="1" applyFill="1" applyBorder="1" applyAlignment="1">
      <alignment vertical="center"/>
    </xf>
    <xf numFmtId="38" fontId="4" fillId="0" borderId="1" xfId="16" applyFont="1" applyFill="1" applyBorder="1" applyAlignment="1">
      <alignment horizontal="distributed" vertical="center"/>
    </xf>
    <xf numFmtId="38" fontId="4" fillId="0" borderId="0" xfId="16" applyFont="1" applyFill="1" applyBorder="1" applyAlignment="1">
      <alignment horizontal="distributed" vertical="center"/>
    </xf>
    <xf numFmtId="218" fontId="5" fillId="0" borderId="0" xfId="16" applyNumberFormat="1" applyFont="1" applyFill="1" applyBorder="1" applyAlignment="1">
      <alignment horizontal="right" vertical="center"/>
    </xf>
    <xf numFmtId="38" fontId="5" fillId="0" borderId="3" xfId="16" applyFont="1" applyFill="1" applyBorder="1" applyAlignment="1">
      <alignment horizontal="right" vertical="center"/>
    </xf>
    <xf numFmtId="218" fontId="4" fillId="0" borderId="4" xfId="16" applyNumberFormat="1" applyFont="1" applyFill="1" applyBorder="1" applyAlignment="1">
      <alignment horizontal="center" vertical="center"/>
    </xf>
    <xf numFmtId="218" fontId="4" fillId="0" borderId="5" xfId="16" applyNumberFormat="1" applyFont="1" applyFill="1" applyBorder="1" applyAlignment="1">
      <alignment horizontal="center" vertical="center"/>
    </xf>
    <xf numFmtId="38" fontId="4" fillId="0" borderId="5" xfId="16" applyFont="1" applyFill="1" applyBorder="1" applyAlignment="1">
      <alignment horizontal="center" vertical="center"/>
    </xf>
    <xf numFmtId="38" fontId="3" fillId="0" borderId="0" xfId="16" applyFont="1" applyFill="1" applyAlignment="1">
      <alignment vertical="top"/>
    </xf>
    <xf numFmtId="218" fontId="3" fillId="0" borderId="0" xfId="16" applyNumberFormat="1" applyFont="1" applyFill="1" applyBorder="1" applyAlignment="1">
      <alignment vertical="top"/>
    </xf>
    <xf numFmtId="38" fontId="3" fillId="0" borderId="0" xfId="16" applyFont="1" applyFill="1" applyBorder="1" applyAlignment="1">
      <alignment vertical="top"/>
    </xf>
    <xf numFmtId="0" fontId="4" fillId="0" borderId="0" xfId="16" applyNumberFormat="1" applyFont="1" applyFill="1" applyAlignment="1">
      <alignment horizontal="right" vertical="center"/>
    </xf>
    <xf numFmtId="38" fontId="6" fillId="0" borderId="0" xfId="16" applyFont="1" applyFill="1" applyBorder="1" applyAlignment="1">
      <alignment vertical="top"/>
    </xf>
    <xf numFmtId="38" fontId="2" fillId="0" borderId="0" xfId="16" applyFont="1" applyFill="1" applyBorder="1" applyAlignment="1">
      <alignment horizontal="distributed" vertical="center"/>
    </xf>
    <xf numFmtId="218" fontId="2" fillId="0" borderId="0" xfId="15" applyNumberFormat="1" applyFont="1" applyFill="1" applyBorder="1" applyAlignment="1">
      <alignment vertical="center"/>
    </xf>
    <xf numFmtId="218" fontId="4" fillId="0" borderId="0" xfId="15" applyNumberFormat="1" applyFont="1" applyFill="1" applyBorder="1" applyAlignment="1">
      <alignment vertical="center"/>
    </xf>
    <xf numFmtId="218" fontId="4" fillId="0" borderId="0" xfId="16" applyNumberFormat="1" applyFont="1" applyFill="1" applyBorder="1" applyAlignment="1">
      <alignment horizontal="center" vertical="center"/>
    </xf>
    <xf numFmtId="218" fontId="4" fillId="0" borderId="0" xfId="16" applyNumberFormat="1" applyFont="1" applyFill="1" applyBorder="1" applyAlignment="1">
      <alignment vertical="center"/>
    </xf>
    <xf numFmtId="38" fontId="2" fillId="0" borderId="6" xfId="15" applyNumberFormat="1" applyFont="1" applyFill="1" applyBorder="1" applyAlignment="1">
      <alignment vertical="center"/>
    </xf>
    <xf numFmtId="218" fontId="2" fillId="0" borderId="7" xfId="15" applyNumberFormat="1" applyFont="1" applyFill="1" applyBorder="1" applyAlignment="1">
      <alignment vertical="center"/>
    </xf>
    <xf numFmtId="218" fontId="2" fillId="0" borderId="8" xfId="15" applyNumberFormat="1" applyFont="1" applyFill="1" applyBorder="1" applyAlignment="1">
      <alignment vertical="center"/>
    </xf>
    <xf numFmtId="38" fontId="2" fillId="0" borderId="9" xfId="15" applyNumberFormat="1" applyFont="1" applyFill="1" applyBorder="1" applyAlignment="1">
      <alignment vertical="center"/>
    </xf>
    <xf numFmtId="218" fontId="2" fillId="0" borderId="10" xfId="15" applyNumberFormat="1" applyFont="1" applyFill="1" applyBorder="1" applyAlignment="1">
      <alignment vertical="center"/>
    </xf>
    <xf numFmtId="218" fontId="2" fillId="0" borderId="11" xfId="15" applyNumberFormat="1" applyFont="1" applyFill="1" applyBorder="1" applyAlignment="1">
      <alignment vertical="center"/>
    </xf>
    <xf numFmtId="38" fontId="4" fillId="0" borderId="9" xfId="15" applyNumberFormat="1" applyFont="1" applyFill="1" applyBorder="1" applyAlignment="1">
      <alignment vertical="center"/>
    </xf>
    <xf numFmtId="218" fontId="4" fillId="0" borderId="10" xfId="15" applyNumberFormat="1" applyFont="1" applyFill="1" applyBorder="1" applyAlignment="1">
      <alignment vertical="center"/>
    </xf>
    <xf numFmtId="218" fontId="4" fillId="0" borderId="11" xfId="15" applyNumberFormat="1" applyFont="1" applyFill="1" applyBorder="1" applyAlignment="1">
      <alignment vertical="center"/>
    </xf>
    <xf numFmtId="38" fontId="7" fillId="0" borderId="9" xfId="15" applyNumberFormat="1" applyFont="1" applyFill="1" applyBorder="1" applyAlignment="1">
      <alignment vertical="center"/>
    </xf>
    <xf numFmtId="218" fontId="7" fillId="0" borderId="10" xfId="15" applyNumberFormat="1" applyFont="1" applyFill="1" applyBorder="1" applyAlignment="1">
      <alignment vertical="center"/>
    </xf>
    <xf numFmtId="38" fontId="4" fillId="0" borderId="12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3">
    <cellStyle name="Normal" xfId="0"/>
    <cellStyle name="Comma [0]" xfId="15"/>
    <cellStyle name="桁区切り 2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1" width="2.625" style="1" customWidth="1"/>
    <col min="2" max="2" width="24.125" style="1" customWidth="1"/>
    <col min="3" max="3" width="1.25" style="1" customWidth="1"/>
    <col min="4" max="4" width="22.50390625" style="1" customWidth="1"/>
    <col min="5" max="5" width="20.25390625" style="2" customWidth="1"/>
    <col min="6" max="6" width="20.125" style="2" customWidth="1"/>
    <col min="7" max="7" width="10.625" style="2" customWidth="1"/>
    <col min="8" max="16384" width="8.875" style="1" customWidth="1"/>
  </cols>
  <sheetData>
    <row r="1" spans="6:7" ht="13.5">
      <c r="F1" s="18" t="s">
        <v>22</v>
      </c>
      <c r="G1" s="18"/>
    </row>
    <row r="2" ht="15" customHeight="1"/>
    <row r="3" ht="21.75" customHeight="1"/>
    <row r="4" spans="1:7" s="15" customFormat="1" ht="19.5" customHeight="1" thickBot="1">
      <c r="A4" s="19" t="s">
        <v>27</v>
      </c>
      <c r="B4" s="17"/>
      <c r="C4" s="17"/>
      <c r="D4" s="17"/>
      <c r="E4" s="16"/>
      <c r="F4" s="16"/>
      <c r="G4" s="16"/>
    </row>
    <row r="5" spans="1:7" ht="23.25" customHeight="1" thickTop="1">
      <c r="A5" s="36" t="s">
        <v>11</v>
      </c>
      <c r="B5" s="36"/>
      <c r="C5" s="37"/>
      <c r="D5" s="14" t="s">
        <v>12</v>
      </c>
      <c r="E5" s="13" t="s">
        <v>9</v>
      </c>
      <c r="F5" s="12" t="s">
        <v>10</v>
      </c>
      <c r="G5" s="23"/>
    </row>
    <row r="6" spans="1:7" ht="11.25" customHeight="1">
      <c r="A6" s="9"/>
      <c r="B6" s="9"/>
      <c r="C6" s="9"/>
      <c r="D6" s="11" t="s">
        <v>8</v>
      </c>
      <c r="E6" s="10" t="s">
        <v>17</v>
      </c>
      <c r="F6" s="10" t="s">
        <v>17</v>
      </c>
      <c r="G6" s="10"/>
    </row>
    <row r="7" spans="1:7" ht="22.5" customHeight="1">
      <c r="A7" s="20" t="s">
        <v>13</v>
      </c>
      <c r="B7" s="20"/>
      <c r="C7" s="20"/>
      <c r="D7" s="25">
        <v>1085041755</v>
      </c>
      <c r="E7" s="26">
        <f>D7/918357453*100</f>
        <v>118.15026398005398</v>
      </c>
      <c r="F7" s="27">
        <v>100</v>
      </c>
      <c r="G7" s="21"/>
    </row>
    <row r="8" spans="1:7" ht="22.5" customHeight="1">
      <c r="A8" s="20" t="s">
        <v>5</v>
      </c>
      <c r="B8" s="20"/>
      <c r="C8" s="20"/>
      <c r="D8" s="28">
        <v>719392390</v>
      </c>
      <c r="E8" s="29">
        <f>D8/606616637*100</f>
        <v>118.5909429648564</v>
      </c>
      <c r="F8" s="30">
        <f>D8/$D$7*100</f>
        <v>66.3008945678777</v>
      </c>
      <c r="G8" s="21"/>
    </row>
    <row r="9" spans="1:7" ht="22.5" customHeight="1">
      <c r="A9" s="9"/>
      <c r="B9" s="9" t="s">
        <v>23</v>
      </c>
      <c r="C9" s="9"/>
      <c r="D9" s="31">
        <v>47080719</v>
      </c>
      <c r="E9" s="32">
        <f>D9/42856808*100</f>
        <v>109.85586934052579</v>
      </c>
      <c r="F9" s="33">
        <f aca="true" t="shared" si="0" ref="F9:F27">D9/$D$7*100</f>
        <v>4.33906978999163</v>
      </c>
      <c r="G9" s="22"/>
    </row>
    <row r="10" spans="1:7" ht="22.5" customHeight="1">
      <c r="A10" s="9"/>
      <c r="B10" s="9" t="s">
        <v>16</v>
      </c>
      <c r="C10" s="9"/>
      <c r="D10" s="31">
        <v>290754723</v>
      </c>
      <c r="E10" s="32">
        <f>D10/253287587*100</f>
        <v>114.79233011130545</v>
      </c>
      <c r="F10" s="33">
        <f t="shared" si="0"/>
        <v>26.796639084179763</v>
      </c>
      <c r="G10" s="22"/>
    </row>
    <row r="11" spans="1:7" ht="22.5" customHeight="1">
      <c r="A11" s="9"/>
      <c r="B11" s="9" t="s">
        <v>6</v>
      </c>
      <c r="C11" s="9"/>
      <c r="D11" s="31">
        <v>88845478</v>
      </c>
      <c r="E11" s="32">
        <f>D11/66384901*100</f>
        <v>133.83386381791848</v>
      </c>
      <c r="F11" s="33">
        <f t="shared" si="0"/>
        <v>8.188208204024368</v>
      </c>
      <c r="G11" s="22"/>
    </row>
    <row r="12" spans="1:7" ht="22.5" customHeight="1">
      <c r="A12" s="9"/>
      <c r="B12" s="9" t="s">
        <v>15</v>
      </c>
      <c r="C12" s="9"/>
      <c r="D12" s="31">
        <v>67524669</v>
      </c>
      <c r="E12" s="32">
        <f>D12/55775514*100</f>
        <v>121.06507705155349</v>
      </c>
      <c r="F12" s="33">
        <f t="shared" si="0"/>
        <v>6.223232303166066</v>
      </c>
      <c r="G12" s="22"/>
    </row>
    <row r="13" spans="1:7" ht="22.5" customHeight="1">
      <c r="A13" s="9"/>
      <c r="B13" s="9" t="s">
        <v>1</v>
      </c>
      <c r="C13" s="9"/>
      <c r="D13" s="31">
        <v>95308401</v>
      </c>
      <c r="E13" s="32">
        <f>D13/86341836*100</f>
        <v>110.38495984727497</v>
      </c>
      <c r="F13" s="33">
        <f t="shared" si="0"/>
        <v>8.783846387552154</v>
      </c>
      <c r="G13" s="22"/>
    </row>
    <row r="14" spans="1:7" ht="22.5" customHeight="1">
      <c r="A14" s="9"/>
      <c r="B14" s="9" t="s">
        <v>2</v>
      </c>
      <c r="C14" s="9"/>
      <c r="D14" s="31">
        <v>44237289</v>
      </c>
      <c r="E14" s="32">
        <f>D14/40296838*100</f>
        <v>109.77856128562742</v>
      </c>
      <c r="F14" s="33">
        <f t="shared" si="0"/>
        <v>4.077012593860962</v>
      </c>
      <c r="G14" s="22"/>
    </row>
    <row r="15" spans="1:7" ht="22.5" customHeight="1">
      <c r="A15" s="9"/>
      <c r="B15" s="9" t="s">
        <v>28</v>
      </c>
      <c r="C15" s="9"/>
      <c r="D15" s="31">
        <v>10614952</v>
      </c>
      <c r="E15" s="32">
        <f>D15/7112891*100</f>
        <v>149.235409343402</v>
      </c>
      <c r="F15" s="33">
        <f t="shared" si="0"/>
        <v>0.9782989411315328</v>
      </c>
      <c r="G15" s="22"/>
    </row>
    <row r="16" spans="1:7" ht="22.5" customHeight="1">
      <c r="A16" s="20" t="s">
        <v>29</v>
      </c>
      <c r="B16" s="20"/>
      <c r="C16" s="20"/>
      <c r="D16" s="28">
        <v>16994152</v>
      </c>
      <c r="E16" s="29">
        <f>D16/11122008*100</f>
        <v>152.79751641969688</v>
      </c>
      <c r="F16" s="30">
        <f t="shared" si="0"/>
        <v>1.5662210160750911</v>
      </c>
      <c r="G16" s="22"/>
    </row>
    <row r="17" spans="1:7" ht="22.5" customHeight="1">
      <c r="A17" s="20" t="s">
        <v>7</v>
      </c>
      <c r="B17" s="20"/>
      <c r="C17" s="20"/>
      <c r="D17" s="28">
        <v>98210732</v>
      </c>
      <c r="E17" s="29">
        <f>D17/86293558*100</f>
        <v>113.810038983443</v>
      </c>
      <c r="F17" s="30">
        <f t="shared" si="0"/>
        <v>9.051332038369344</v>
      </c>
      <c r="G17" s="21"/>
    </row>
    <row r="18" spans="1:7" ht="22.5" customHeight="1">
      <c r="A18" s="9"/>
      <c r="B18" s="9" t="s">
        <v>25</v>
      </c>
      <c r="C18" s="9"/>
      <c r="D18" s="31">
        <v>7525086</v>
      </c>
      <c r="E18" s="32">
        <f>D18/7241972*100</f>
        <v>103.9093495528566</v>
      </c>
      <c r="F18" s="33">
        <f t="shared" si="0"/>
        <v>0.6935296236595061</v>
      </c>
      <c r="G18" s="22"/>
    </row>
    <row r="19" spans="1:7" ht="22.5" customHeight="1">
      <c r="A19" s="9"/>
      <c r="B19" s="9" t="s">
        <v>0</v>
      </c>
      <c r="C19" s="9"/>
      <c r="D19" s="31">
        <v>18033346</v>
      </c>
      <c r="E19" s="32">
        <f>D19/17521074*100</f>
        <v>102.92374771089945</v>
      </c>
      <c r="F19" s="33">
        <f t="shared" si="0"/>
        <v>1.6619955791470902</v>
      </c>
      <c r="G19" s="22"/>
    </row>
    <row r="20" spans="1:7" ht="22.5" customHeight="1">
      <c r="A20" s="20" t="s">
        <v>4</v>
      </c>
      <c r="B20" s="20"/>
      <c r="C20" s="20"/>
      <c r="D20" s="28">
        <v>14288131</v>
      </c>
      <c r="E20" s="29">
        <f>D20/5652884*100</f>
        <v>252.75825578589618</v>
      </c>
      <c r="F20" s="30">
        <f t="shared" si="0"/>
        <v>1.3168277565502535</v>
      </c>
      <c r="G20" s="21"/>
    </row>
    <row r="21" spans="1:7" ht="22.5" customHeight="1">
      <c r="A21" s="20" t="s">
        <v>3</v>
      </c>
      <c r="B21" s="20"/>
      <c r="C21" s="20"/>
      <c r="D21" s="28">
        <v>113208773</v>
      </c>
      <c r="E21" s="29">
        <f>D21/102069490*100</f>
        <v>110.91343064416212</v>
      </c>
      <c r="F21" s="30">
        <f t="shared" si="0"/>
        <v>10.433586770123883</v>
      </c>
      <c r="G21" s="22"/>
    </row>
    <row r="22" spans="1:7" ht="22.5" customHeight="1">
      <c r="A22" s="9"/>
      <c r="B22" s="9" t="s">
        <v>14</v>
      </c>
      <c r="C22" s="20"/>
      <c r="D22" s="34">
        <v>77172604</v>
      </c>
      <c r="E22" s="35">
        <f>D22/76031399*100</f>
        <v>101.50096541035632</v>
      </c>
      <c r="F22" s="33">
        <f t="shared" si="0"/>
        <v>7.112408683295326</v>
      </c>
      <c r="G22" s="21"/>
    </row>
    <row r="23" spans="1:7" ht="22.5" customHeight="1">
      <c r="A23" s="20" t="s">
        <v>24</v>
      </c>
      <c r="B23" s="20"/>
      <c r="C23" s="20"/>
      <c r="D23" s="28">
        <v>50331525</v>
      </c>
      <c r="E23" s="29">
        <f>D23/45980940*100</f>
        <v>109.4617139188542</v>
      </c>
      <c r="F23" s="30">
        <f t="shared" si="0"/>
        <v>4.638671716370952</v>
      </c>
      <c r="G23" s="22"/>
    </row>
    <row r="24" spans="1:7" ht="22.5" customHeight="1">
      <c r="A24" s="20" t="s">
        <v>26</v>
      </c>
      <c r="B24" s="20"/>
      <c r="C24" s="20"/>
      <c r="D24" s="28">
        <v>22189516</v>
      </c>
      <c r="E24" s="29">
        <f>D24/17901351*100</f>
        <v>123.95442109369287</v>
      </c>
      <c r="F24" s="30">
        <f t="shared" si="0"/>
        <v>2.045037981049863</v>
      </c>
      <c r="G24" s="22"/>
    </row>
    <row r="25" spans="1:7" ht="22.5" customHeight="1">
      <c r="A25" s="20" t="s">
        <v>20</v>
      </c>
      <c r="B25" s="20"/>
      <c r="C25" s="20"/>
      <c r="D25" s="28">
        <v>50411645</v>
      </c>
      <c r="E25" s="29">
        <f>D25/42716695*100</f>
        <v>118.01391704110067</v>
      </c>
      <c r="F25" s="30">
        <f t="shared" si="0"/>
        <v>4.646055764001451</v>
      </c>
      <c r="G25" s="22"/>
    </row>
    <row r="26" spans="1:7" ht="22.5" customHeight="1">
      <c r="A26" s="20" t="s">
        <v>19</v>
      </c>
      <c r="B26" s="20"/>
      <c r="C26" s="20"/>
      <c r="D26" s="28">
        <v>14891</v>
      </c>
      <c r="E26" s="29">
        <f>D26/3890*100</f>
        <v>382.8020565552699</v>
      </c>
      <c r="F26" s="30">
        <f t="shared" si="0"/>
        <v>0.001372389581449794</v>
      </c>
      <c r="G26" s="21"/>
    </row>
    <row r="27" spans="1:7" ht="22.5" customHeight="1">
      <c r="A27" s="20" t="s">
        <v>18</v>
      </c>
      <c r="B27" s="20"/>
      <c r="C27" s="9"/>
      <c r="D27" s="31">
        <v>85523806</v>
      </c>
      <c r="E27" s="32">
        <f>D27/77615204*100</f>
        <v>110.18950101580613</v>
      </c>
      <c r="F27" s="33">
        <f t="shared" si="0"/>
        <v>7.882075100418601</v>
      </c>
      <c r="G27" s="22"/>
    </row>
    <row r="28" spans="1:7" ht="7.5" customHeight="1">
      <c r="A28" s="8"/>
      <c r="B28" s="8"/>
      <c r="C28" s="8"/>
      <c r="D28" s="7"/>
      <c r="E28" s="6"/>
      <c r="F28" s="6"/>
      <c r="G28" s="24"/>
    </row>
    <row r="29" spans="1:7" ht="15" customHeight="1">
      <c r="A29" s="5"/>
      <c r="B29" s="5"/>
      <c r="C29" s="5"/>
      <c r="D29" s="5"/>
      <c r="E29" s="4"/>
      <c r="F29" s="3" t="s">
        <v>21</v>
      </c>
      <c r="G29" s="3"/>
    </row>
    <row r="31" ht="21">
      <c r="D31" s="1"/>
    </row>
    <row r="43" spans="5:7" ht="21">
      <c r="E43" s="1"/>
      <c r="F43" s="1"/>
      <c r="G43" s="1"/>
    </row>
    <row r="47" ht="21">
      <c r="D47" s="1"/>
    </row>
    <row r="53" ht="21">
      <c r="D53" s="1"/>
    </row>
    <row r="56" ht="21">
      <c r="D56" s="1"/>
    </row>
    <row r="58" ht="21">
      <c r="D58" s="1"/>
    </row>
  </sheetData>
  <sheetProtection/>
  <mergeCells count="12">
    <mergeCell ref="A27:B27"/>
    <mergeCell ref="A26:B26"/>
    <mergeCell ref="A16:B16"/>
    <mergeCell ref="A21:B21"/>
    <mergeCell ref="A23:B23"/>
    <mergeCell ref="A24:B24"/>
    <mergeCell ref="A25:B25"/>
    <mergeCell ref="A5:C5"/>
    <mergeCell ref="A7:B7"/>
    <mergeCell ref="A8:B8"/>
    <mergeCell ref="A17:B17"/>
    <mergeCell ref="A20:B2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浦　将太</cp:lastModifiedBy>
  <cp:lastPrinted>2023-03-03T05:37:36Z</cp:lastPrinted>
  <dcterms:created xsi:type="dcterms:W3CDTF">1998-05-26T02:08:24Z</dcterms:created>
  <dcterms:modified xsi:type="dcterms:W3CDTF">2023-03-03T06:19:53Z</dcterms:modified>
  <cp:category/>
  <cp:version/>
  <cp:contentType/>
  <cp:contentStatus/>
</cp:coreProperties>
</file>