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537" activeTab="0"/>
  </bookViews>
  <sheets>
    <sheet name="表１５３ (１）" sheetId="1" r:id="rId1"/>
    <sheet name="表１５３ (２)" sheetId="2" r:id="rId2"/>
  </sheets>
  <definedNames>
    <definedName name="_xlnm.Print_Area" localSheetId="0">'表１５３ (１）'!$A$1:$Y$37</definedName>
  </definedNames>
  <calcPr fullCalcOnLoad="1"/>
</workbook>
</file>

<file path=xl/sharedStrings.xml><?xml version="1.0" encoding="utf-8"?>
<sst xmlns="http://schemas.openxmlformats.org/spreadsheetml/2006/main" count="511" uniqueCount="65">
  <si>
    <t>総数</t>
  </si>
  <si>
    <t>貸室</t>
  </si>
  <si>
    <t>人数</t>
  </si>
  <si>
    <t>回数</t>
  </si>
  <si>
    <t>清水中央公民館</t>
  </si>
  <si>
    <t>分　　　類</t>
  </si>
  <si>
    <t>主催・
共催事業</t>
  </si>
  <si>
    <t>育成・
後援事業</t>
  </si>
  <si>
    <t>総数</t>
  </si>
  <si>
    <t>平成16年度</t>
  </si>
  <si>
    <t>平成17年度</t>
  </si>
  <si>
    <t>平成18年度</t>
  </si>
  <si>
    <t>総         数</t>
  </si>
  <si>
    <t>-</t>
  </si>
  <si>
    <t>蒲原公民館</t>
  </si>
  <si>
    <t>-</t>
  </si>
  <si>
    <t>教育及び文化</t>
  </si>
  <si>
    <t>平成19年度</t>
  </si>
  <si>
    <t>資料　生涯学習推進課</t>
  </si>
  <si>
    <t>平成20年度</t>
  </si>
  <si>
    <t>駿河生涯学習センター</t>
  </si>
  <si>
    <t>西部生涯学習センター</t>
  </si>
  <si>
    <t>南部生涯学習センター</t>
  </si>
  <si>
    <t>東部生涯学習センター</t>
  </si>
  <si>
    <t>長田生涯学習センター</t>
  </si>
  <si>
    <t>北部生涯学習センター</t>
  </si>
  <si>
    <t>藁科生涯学習センター</t>
  </si>
  <si>
    <t>大里生涯学習センター</t>
  </si>
  <si>
    <t>西奈生涯学習センター</t>
  </si>
  <si>
    <t>清沢生涯学習交流館</t>
  </si>
  <si>
    <t>（１）葵・駿河区</t>
  </si>
  <si>
    <t>（2）清水区</t>
  </si>
  <si>
    <t>辻生涯学習交流館</t>
  </si>
  <si>
    <t>江尻生涯学習交流館</t>
  </si>
  <si>
    <t>入江生涯学習交流館</t>
  </si>
  <si>
    <t>浜田生涯学習交流館</t>
  </si>
  <si>
    <t>岡生涯学習交流館</t>
  </si>
  <si>
    <t>船越生涯学習交流館</t>
  </si>
  <si>
    <t>清水生涯学習交流館</t>
  </si>
  <si>
    <t>不二見生涯学習交流館</t>
  </si>
  <si>
    <t>駒越生涯学習交流館</t>
  </si>
  <si>
    <t>折戸生涯学習交流館</t>
  </si>
  <si>
    <t>三保生涯学習交流館</t>
  </si>
  <si>
    <t>飯田生涯学習交流館</t>
  </si>
  <si>
    <t>高部生涯学習交流館</t>
  </si>
  <si>
    <t>有度生涯学習交流館</t>
  </si>
  <si>
    <t>袖師生涯学習交流館</t>
  </si>
  <si>
    <t>庵原生涯学習交流館</t>
  </si>
  <si>
    <t>興津生涯学習交流館</t>
  </si>
  <si>
    <t>小島生涯学習交流館</t>
  </si>
  <si>
    <t>両河内生涯学習交流館</t>
  </si>
  <si>
    <t>由比生涯学習交流館</t>
  </si>
  <si>
    <t>葵生涯学習センター
（旧分館を含む）</t>
  </si>
  <si>
    <t>注  1）公民館は平成20年4月1日に生涯学習センター・生涯学習交流館へ名称を変更した。</t>
  </si>
  <si>
    <t>　　　 名称を変更した。</t>
  </si>
  <si>
    <t xml:space="preserve">     2）駿河生涯学習センターは平成20年4月1日に「生涯学習センター」から「駿河生涯学習センター」へ</t>
  </si>
  <si>
    <t>-</t>
  </si>
  <si>
    <t>-</t>
  </si>
  <si>
    <t>　　　 平成18年12月13日各開館。（清水辻・江尻公民館は、清水辻公民館に名称変更。）</t>
  </si>
  <si>
    <t xml:space="preserve">     4）蒲原公民館は平成20年度に取り壊し、平成22年４月に蒲原生涯学習交流館として開館予定。</t>
  </si>
  <si>
    <t xml:space="preserve">     5）由比生涯学習交流館は平成20年11月から平成21年3月までの利用状況である。</t>
  </si>
  <si>
    <t>注  1）公民館は平成20年4月1日に生涯学習センター・生涯学習交流館へ名称を変更した。</t>
  </si>
  <si>
    <t xml:space="preserve">     2）清水中央公民館は平成20年4月1日に清水岡公民館と合併し岡生涯学習交流館となった。</t>
  </si>
  <si>
    <t xml:space="preserve">     3）清水江尻公民館（江尻生涯学習交流館）は平成17年4月21日、清水入江公民館（入江生涯学習交流館）は</t>
  </si>
  <si>
    <t>153　生涯学習施設利用状況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</si>
</sst>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6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4" fillId="0" borderId="5" applyNumberFormat="0" applyFill="0" applyAlignment="0" applyProtection="0"/>
    <xf numFmtId="0" fontId="55" fillId="29" borderId="0" applyNumberFormat="0" applyBorder="0" applyAlignment="0" applyProtection="0"/>
    <xf numFmtId="0" fontId="56" fillId="30" borderId="6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0" borderId="11" applyNumberFormat="0" applyAlignment="0" applyProtection="0"/>
    <xf numFmtId="2" fontId="0" fillId="0" borderId="0">
      <alignment/>
      <protection/>
    </xf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6" applyNumberFormat="0" applyAlignment="0" applyProtection="0"/>
    <xf numFmtId="0" fontId="1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38" fontId="12" fillId="0" borderId="0" xfId="58" applyFont="1" applyBorder="1" applyAlignment="1">
      <alignment vertical="center"/>
    </xf>
    <xf numFmtId="38" fontId="12" fillId="0" borderId="0" xfId="58" applyFont="1" applyAlignment="1">
      <alignment vertical="center"/>
    </xf>
    <xf numFmtId="38" fontId="20" fillId="0" borderId="0" xfId="58" applyFont="1" applyFill="1" applyBorder="1" applyAlignment="1">
      <alignment horizontal="center" vertical="center"/>
    </xf>
    <xf numFmtId="38" fontId="20" fillId="0" borderId="0" xfId="58" applyFont="1" applyBorder="1" applyAlignment="1">
      <alignment vertical="center"/>
    </xf>
    <xf numFmtId="38" fontId="20" fillId="0" borderId="0" xfId="58" applyFont="1" applyBorder="1" applyAlignment="1">
      <alignment horizontal="center" vertical="center"/>
    </xf>
    <xf numFmtId="38" fontId="21" fillId="0" borderId="0" xfId="58" applyFont="1" applyBorder="1" applyAlignment="1">
      <alignment vertical="center"/>
    </xf>
    <xf numFmtId="38" fontId="20" fillId="0" borderId="12" xfId="58" applyFont="1" applyFill="1" applyBorder="1" applyAlignment="1">
      <alignment horizontal="center" vertical="center"/>
    </xf>
    <xf numFmtId="38" fontId="20" fillId="0" borderId="0" xfId="58" applyFont="1" applyBorder="1" applyAlignment="1">
      <alignment horizontal="distributed" vertical="center"/>
    </xf>
    <xf numFmtId="38" fontId="20" fillId="0" borderId="13" xfId="58" applyFont="1" applyBorder="1" applyAlignment="1">
      <alignment horizontal="center" vertical="center"/>
    </xf>
    <xf numFmtId="38" fontId="21" fillId="0" borderId="14" xfId="58" applyFont="1" applyBorder="1" applyAlignment="1">
      <alignment horizontal="center" vertical="center"/>
    </xf>
    <xf numFmtId="38" fontId="22" fillId="0" borderId="13" xfId="58" applyFont="1" applyBorder="1" applyAlignment="1">
      <alignment horizontal="center" vertical="center" wrapText="1"/>
    </xf>
    <xf numFmtId="38" fontId="21" fillId="0" borderId="15" xfId="58" applyFont="1" applyBorder="1" applyAlignment="1">
      <alignment horizontal="center" vertical="center"/>
    </xf>
    <xf numFmtId="38" fontId="21" fillId="0" borderId="0" xfId="58" applyFont="1" applyBorder="1" applyAlignment="1">
      <alignment horizontal="center" vertical="center"/>
    </xf>
    <xf numFmtId="38" fontId="12" fillId="0" borderId="0" xfId="58" applyFont="1" applyBorder="1" applyAlignment="1">
      <alignment horizontal="center" vertical="center"/>
    </xf>
    <xf numFmtId="38" fontId="20" fillId="0" borderId="0" xfId="58" applyFont="1" applyAlignment="1">
      <alignment horizontal="left" vertical="center"/>
    </xf>
    <xf numFmtId="38" fontId="20" fillId="0" borderId="0" xfId="58" applyFont="1" applyBorder="1" applyAlignment="1">
      <alignment horizontal="center" vertical="center" shrinkToFit="1"/>
    </xf>
    <xf numFmtId="38" fontId="21" fillId="0" borderId="16" xfId="58" applyFont="1" applyBorder="1" applyAlignment="1">
      <alignment horizontal="center" vertical="center"/>
    </xf>
    <xf numFmtId="38" fontId="21" fillId="0" borderId="17" xfId="58" applyFont="1" applyBorder="1" applyAlignment="1">
      <alignment horizontal="center" vertical="center"/>
    </xf>
    <xf numFmtId="218" fontId="20" fillId="0" borderId="0" xfId="58" applyNumberFormat="1" applyFont="1" applyBorder="1" applyAlignment="1">
      <alignment/>
    </xf>
    <xf numFmtId="38" fontId="22" fillId="0" borderId="18" xfId="58" applyFont="1" applyBorder="1" applyAlignment="1">
      <alignment horizontal="center" vertical="top"/>
    </xf>
    <xf numFmtId="218" fontId="20" fillId="0" borderId="0" xfId="58" applyNumberFormat="1" applyFont="1" applyAlignment="1">
      <alignment/>
    </xf>
    <xf numFmtId="218" fontId="20" fillId="0" borderId="0" xfId="58" applyNumberFormat="1" applyFont="1" applyBorder="1" applyAlignment="1">
      <alignment vertical="top"/>
    </xf>
    <xf numFmtId="218" fontId="20" fillId="0" borderId="0" xfId="58" applyNumberFormat="1" applyFont="1" applyAlignment="1">
      <alignment vertical="top"/>
    </xf>
    <xf numFmtId="218" fontId="20" fillId="0" borderId="0" xfId="58" applyNumberFormat="1" applyFont="1" applyBorder="1" applyAlignment="1">
      <alignment horizontal="right"/>
    </xf>
    <xf numFmtId="218" fontId="20" fillId="0" borderId="0" xfId="58" applyNumberFormat="1" applyFont="1" applyBorder="1" applyAlignment="1">
      <alignment horizontal="right" vertical="top"/>
    </xf>
    <xf numFmtId="218" fontId="20" fillId="0" borderId="0" xfId="58" applyNumberFormat="1" applyFont="1" applyAlignment="1">
      <alignment horizontal="right"/>
    </xf>
    <xf numFmtId="218" fontId="20" fillId="0" borderId="0" xfId="58" applyNumberFormat="1" applyFont="1" applyAlignment="1">
      <alignment horizontal="right" vertical="top"/>
    </xf>
    <xf numFmtId="38" fontId="22" fillId="0" borderId="0" xfId="58" applyFont="1" applyBorder="1" applyAlignment="1">
      <alignment horizontal="center" vertical="top"/>
    </xf>
    <xf numFmtId="38" fontId="21" fillId="0" borderId="0" xfId="58" applyFont="1" applyBorder="1" applyAlignment="1">
      <alignment horizontal="distributed" vertical="center"/>
    </xf>
    <xf numFmtId="38" fontId="22" fillId="0" borderId="0" xfId="58" applyFont="1" applyBorder="1" applyAlignment="1">
      <alignment horizontal="distributed" vertical="center" shrinkToFit="1"/>
    </xf>
    <xf numFmtId="38" fontId="22" fillId="0" borderId="0" xfId="58" applyFont="1" applyBorder="1" applyAlignment="1">
      <alignment horizontal="center"/>
    </xf>
    <xf numFmtId="38" fontId="21" fillId="0" borderId="18" xfId="58" applyFont="1" applyBorder="1" applyAlignment="1">
      <alignment horizontal="center"/>
    </xf>
    <xf numFmtId="38" fontId="21" fillId="0" borderId="18" xfId="58" applyFont="1" applyBorder="1" applyAlignment="1">
      <alignment horizontal="center" vertical="top"/>
    </xf>
    <xf numFmtId="38" fontId="22" fillId="0" borderId="18" xfId="58" applyFont="1" applyBorder="1" applyAlignment="1">
      <alignment horizontal="center"/>
    </xf>
    <xf numFmtId="218" fontId="20" fillId="0" borderId="0" xfId="58" applyNumberFormat="1" applyFont="1" applyFill="1" applyBorder="1" applyAlignment="1">
      <alignment vertical="top"/>
    </xf>
    <xf numFmtId="218" fontId="20" fillId="0" borderId="0" xfId="58" applyNumberFormat="1" applyFont="1" applyFill="1" applyBorder="1" applyAlignment="1">
      <alignment/>
    </xf>
    <xf numFmtId="218" fontId="23" fillId="0" borderId="0" xfId="58" applyNumberFormat="1" applyFont="1" applyBorder="1" applyAlignment="1">
      <alignment/>
    </xf>
    <xf numFmtId="218" fontId="23" fillId="0" borderId="0" xfId="58" applyNumberFormat="1" applyFont="1" applyBorder="1" applyAlignment="1">
      <alignment vertical="top"/>
    </xf>
    <xf numFmtId="38" fontId="12" fillId="0" borderId="0" xfId="58" applyFont="1" applyAlignment="1">
      <alignment vertical="top"/>
    </xf>
    <xf numFmtId="38" fontId="22" fillId="0" borderId="0" xfId="58" applyFont="1" applyBorder="1" applyAlignment="1">
      <alignment horizontal="distributed" vertical="top" shrinkToFit="1"/>
    </xf>
    <xf numFmtId="218" fontId="23" fillId="0" borderId="0" xfId="58" applyNumberFormat="1" applyFont="1" applyBorder="1" applyAlignment="1">
      <alignment horizontal="right"/>
    </xf>
    <xf numFmtId="218" fontId="23" fillId="0" borderId="0" xfId="58" applyNumberFormat="1" applyFont="1" applyAlignment="1">
      <alignment vertical="top"/>
    </xf>
    <xf numFmtId="38" fontId="20" fillId="0" borderId="12" xfId="58" applyFont="1" applyBorder="1" applyAlignment="1">
      <alignment horizontal="center" vertical="center"/>
    </xf>
    <xf numFmtId="218" fontId="20" fillId="0" borderId="0" xfId="58" applyNumberFormat="1" applyFont="1" applyFill="1" applyBorder="1" applyAlignment="1">
      <alignment horizontal="right" vertical="top"/>
    </xf>
    <xf numFmtId="218" fontId="20" fillId="0" borderId="0" xfId="58" applyNumberFormat="1" applyFont="1" applyFill="1" applyBorder="1" applyAlignment="1">
      <alignment horizontal="right"/>
    </xf>
    <xf numFmtId="218" fontId="20" fillId="0" borderId="0" xfId="0" applyNumberFormat="1" applyFont="1" applyBorder="1" applyAlignment="1">
      <alignment horizontal="right" vertical="top"/>
    </xf>
    <xf numFmtId="0" fontId="25" fillId="0" borderId="0" xfId="0" applyFont="1" applyBorder="1" applyAlignment="1" quotePrefix="1">
      <alignment horizontal="left" vertical="top"/>
    </xf>
    <xf numFmtId="38" fontId="24" fillId="0" borderId="0" xfId="58" applyFont="1" applyAlignment="1">
      <alignment horizontal="left" vertical="center"/>
    </xf>
    <xf numFmtId="38" fontId="25" fillId="0" borderId="0" xfId="58" applyFont="1" applyAlignment="1">
      <alignment vertical="top"/>
    </xf>
    <xf numFmtId="38" fontId="24" fillId="0" borderId="17" xfId="58" applyFont="1" applyBorder="1" applyAlignment="1">
      <alignment horizontal="center" vertical="center"/>
    </xf>
    <xf numFmtId="38" fontId="24" fillId="0" borderId="0" xfId="58" applyFont="1" applyBorder="1" applyAlignment="1">
      <alignment vertical="center"/>
    </xf>
    <xf numFmtId="38" fontId="25" fillId="0" borderId="0" xfId="58" applyFont="1" applyAlignment="1">
      <alignment vertical="center"/>
    </xf>
    <xf numFmtId="38" fontId="25" fillId="0" borderId="0" xfId="58" applyFont="1" applyBorder="1" applyAlignment="1">
      <alignment vertical="center"/>
    </xf>
    <xf numFmtId="38" fontId="27" fillId="0" borderId="0" xfId="58" applyFont="1" applyAlignment="1">
      <alignment vertical="center"/>
    </xf>
    <xf numFmtId="38" fontId="28" fillId="0" borderId="0" xfId="58" applyFont="1" applyAlignment="1">
      <alignment horizontal="left" vertical="center"/>
    </xf>
    <xf numFmtId="38" fontId="29" fillId="0" borderId="0" xfId="58" applyFont="1" applyAlignment="1">
      <alignment horizontal="center" vertical="center"/>
    </xf>
    <xf numFmtId="38" fontId="29" fillId="0" borderId="0" xfId="58" applyFont="1" applyAlignment="1">
      <alignment vertical="center"/>
    </xf>
    <xf numFmtId="0" fontId="30" fillId="0" borderId="0" xfId="0" applyFont="1" applyBorder="1" applyAlignment="1" quotePrefix="1">
      <alignment horizontal="left" vertical="top"/>
    </xf>
    <xf numFmtId="0" fontId="28" fillId="0" borderId="0" xfId="0" applyFont="1" applyBorder="1" applyAlignment="1" quotePrefix="1">
      <alignment horizontal="left" vertical="top"/>
    </xf>
    <xf numFmtId="38" fontId="28" fillId="0" borderId="0" xfId="58" applyFont="1" applyAlignment="1">
      <alignment horizontal="left" vertical="top"/>
    </xf>
    <xf numFmtId="38" fontId="29" fillId="0" borderId="17" xfId="58" applyFont="1" applyBorder="1" applyAlignment="1">
      <alignment horizontal="center" vertical="center"/>
    </xf>
    <xf numFmtId="38" fontId="28" fillId="0" borderId="0" xfId="58" applyFont="1" applyBorder="1" applyAlignment="1">
      <alignment horizontal="left" vertical="center"/>
    </xf>
    <xf numFmtId="218" fontId="29" fillId="0" borderId="0" xfId="58" applyNumberFormat="1" applyFont="1" applyAlignment="1">
      <alignment vertical="top"/>
    </xf>
    <xf numFmtId="38" fontId="27" fillId="0" borderId="0" xfId="58" applyFont="1" applyBorder="1" applyAlignment="1">
      <alignment vertical="center"/>
    </xf>
    <xf numFmtId="38" fontId="29" fillId="0" borderId="17" xfId="58" applyFont="1" applyBorder="1" applyAlignment="1">
      <alignment vertical="center"/>
    </xf>
    <xf numFmtId="38" fontId="29" fillId="0" borderId="0" xfId="58" applyFont="1" applyBorder="1" applyAlignment="1">
      <alignment horizontal="center" vertical="center"/>
    </xf>
    <xf numFmtId="38" fontId="29" fillId="0" borderId="0" xfId="58" applyFont="1" applyBorder="1" applyAlignment="1">
      <alignment vertical="center"/>
    </xf>
    <xf numFmtId="218" fontId="20" fillId="0" borderId="19" xfId="58" applyNumberFormat="1" applyFont="1" applyBorder="1" applyAlignment="1">
      <alignment horizontal="right"/>
    </xf>
    <xf numFmtId="218" fontId="20" fillId="0" borderId="19" xfId="58" applyNumberFormat="1" applyFont="1" applyBorder="1" applyAlignment="1">
      <alignment horizontal="right" vertical="top"/>
    </xf>
    <xf numFmtId="38" fontId="21" fillId="0" borderId="20" xfId="58" applyFont="1" applyBorder="1" applyAlignment="1">
      <alignment horizontal="center" vertical="center"/>
    </xf>
    <xf numFmtId="38" fontId="22" fillId="0" borderId="12" xfId="58" applyFont="1" applyBorder="1" applyAlignment="1">
      <alignment horizontal="center" vertical="center"/>
    </xf>
    <xf numFmtId="38" fontId="22" fillId="0" borderId="13" xfId="58" applyFont="1" applyBorder="1" applyAlignment="1">
      <alignment horizontal="center" vertical="center"/>
    </xf>
    <xf numFmtId="38" fontId="24" fillId="0" borderId="17" xfId="58" applyFont="1" applyBorder="1" applyAlignment="1">
      <alignment horizontal="left" vertical="center"/>
    </xf>
    <xf numFmtId="38" fontId="21" fillId="0" borderId="0" xfId="58" applyFont="1" applyAlignment="1">
      <alignment vertical="center"/>
    </xf>
    <xf numFmtId="38" fontId="22" fillId="0" borderId="17" xfId="58" applyFont="1" applyBorder="1" applyAlignment="1">
      <alignment horizontal="center" vertical="center"/>
    </xf>
    <xf numFmtId="218" fontId="22" fillId="0" borderId="0" xfId="58" applyNumberFormat="1" applyFont="1" applyBorder="1" applyAlignment="1">
      <alignment horizontal="center"/>
    </xf>
    <xf numFmtId="218" fontId="22" fillId="0" borderId="18" xfId="58" applyNumberFormat="1" applyFont="1" applyBorder="1" applyAlignment="1">
      <alignment horizontal="center"/>
    </xf>
    <xf numFmtId="38" fontId="20" fillId="0" borderId="0" xfId="58" applyFont="1" applyBorder="1" applyAlignment="1">
      <alignment vertical="top"/>
    </xf>
    <xf numFmtId="38" fontId="20" fillId="0" borderId="0" xfId="58" applyFont="1" applyBorder="1" applyAlignment="1">
      <alignment horizontal="center" vertical="center" wrapText="1"/>
    </xf>
    <xf numFmtId="218" fontId="22" fillId="0" borderId="0" xfId="58" applyNumberFormat="1" applyFont="1" applyBorder="1" applyAlignment="1">
      <alignment horizontal="center" vertical="top"/>
    </xf>
    <xf numFmtId="218" fontId="22" fillId="0" borderId="18" xfId="58" applyNumberFormat="1" applyFont="1" applyBorder="1" applyAlignment="1">
      <alignment horizontal="center" vertical="top"/>
    </xf>
    <xf numFmtId="38" fontId="24" fillId="0" borderId="20" xfId="58" applyFont="1" applyBorder="1" applyAlignment="1">
      <alignment horizontal="left" vertical="center"/>
    </xf>
    <xf numFmtId="38" fontId="21" fillId="0" borderId="20" xfId="58" applyFont="1" applyBorder="1" applyAlignment="1">
      <alignment vertical="center"/>
    </xf>
    <xf numFmtId="0" fontId="20" fillId="0" borderId="0" xfId="58" applyNumberFormat="1" applyFont="1" applyBorder="1" applyAlignment="1">
      <alignment vertical="center"/>
    </xf>
    <xf numFmtId="38" fontId="24" fillId="0" borderId="0" xfId="58" applyFont="1" applyBorder="1" applyAlignment="1">
      <alignment horizontal="left" vertical="center"/>
    </xf>
    <xf numFmtId="38" fontId="20" fillId="0" borderId="0" xfId="58" applyFont="1" applyBorder="1" applyAlignment="1">
      <alignment horizontal="left" vertical="center"/>
    </xf>
    <xf numFmtId="38" fontId="29" fillId="0" borderId="0" xfId="58" applyFont="1" applyFill="1" applyAlignment="1">
      <alignment vertical="center"/>
    </xf>
    <xf numFmtId="218" fontId="27" fillId="0" borderId="0" xfId="58" applyNumberFormat="1" applyFont="1" applyFill="1" applyBorder="1" applyAlignment="1">
      <alignment vertical="top"/>
    </xf>
    <xf numFmtId="38" fontId="29" fillId="0" borderId="17" xfId="58" applyFont="1" applyFill="1" applyBorder="1" applyAlignment="1">
      <alignment vertical="center"/>
    </xf>
    <xf numFmtId="38" fontId="29" fillId="0" borderId="0" xfId="58" applyFont="1" applyFill="1" applyBorder="1" applyAlignment="1">
      <alignment vertical="center"/>
    </xf>
    <xf numFmtId="38" fontId="29" fillId="0" borderId="20" xfId="58" applyFont="1" applyFill="1" applyBorder="1" applyAlignment="1">
      <alignment vertical="center"/>
    </xf>
    <xf numFmtId="38" fontId="18" fillId="0" borderId="12" xfId="58" applyFont="1" applyFill="1" applyBorder="1" applyAlignment="1">
      <alignment horizontal="center" vertical="center"/>
    </xf>
    <xf numFmtId="38" fontId="18" fillId="0" borderId="13" xfId="58" applyFont="1" applyFill="1" applyBorder="1" applyAlignment="1">
      <alignment horizontal="center" vertical="center" wrapText="1"/>
    </xf>
    <xf numFmtId="38" fontId="18" fillId="0" borderId="17" xfId="58" applyFont="1" applyFill="1" applyBorder="1" applyAlignment="1">
      <alignment horizontal="center" vertical="center"/>
    </xf>
    <xf numFmtId="218" fontId="16" fillId="0" borderId="0" xfId="58" applyNumberFormat="1" applyFont="1" applyFill="1" applyBorder="1" applyAlignment="1">
      <alignment/>
    </xf>
    <xf numFmtId="218" fontId="16" fillId="0" borderId="0" xfId="58" applyNumberFormat="1" applyFont="1" applyFill="1" applyBorder="1" applyAlignment="1">
      <alignment vertical="top"/>
    </xf>
    <xf numFmtId="218" fontId="16" fillId="0" borderId="0" xfId="58" applyNumberFormat="1" applyFont="1" applyFill="1" applyBorder="1" applyAlignment="1">
      <alignment horizontal="right"/>
    </xf>
    <xf numFmtId="218" fontId="16" fillId="0" borderId="0" xfId="58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right" vertical="center"/>
    </xf>
    <xf numFmtId="38" fontId="20" fillId="0" borderId="0" xfId="58" applyFont="1" applyFill="1" applyAlignment="1">
      <alignment horizontal="right" vertical="center"/>
    </xf>
    <xf numFmtId="38" fontId="20" fillId="0" borderId="0" xfId="58" applyFont="1" applyAlignment="1">
      <alignment vertical="center"/>
    </xf>
    <xf numFmtId="38" fontId="21" fillId="0" borderId="0" xfId="58" applyFont="1" applyAlignment="1">
      <alignment vertical="top"/>
    </xf>
    <xf numFmtId="38" fontId="20" fillId="0" borderId="20" xfId="58" applyFont="1" applyBorder="1" applyAlignment="1">
      <alignment horizontal="distributed" vertical="center"/>
    </xf>
    <xf numFmtId="38" fontId="22" fillId="0" borderId="20" xfId="58" applyFont="1" applyBorder="1" applyAlignment="1">
      <alignment horizontal="center" vertical="top"/>
    </xf>
    <xf numFmtId="38" fontId="12" fillId="0" borderId="0" xfId="58" applyFont="1" applyFill="1" applyAlignment="1">
      <alignment horizontal="right" vertical="center"/>
    </xf>
    <xf numFmtId="38" fontId="12" fillId="0" borderId="0" xfId="58" applyFont="1" applyFill="1" applyBorder="1" applyAlignment="1">
      <alignment horizontal="right" vertical="center"/>
    </xf>
    <xf numFmtId="218" fontId="20" fillId="0" borderId="20" xfId="58" applyNumberFormat="1" applyFont="1" applyFill="1" applyBorder="1" applyAlignment="1">
      <alignment horizontal="right"/>
    </xf>
    <xf numFmtId="38" fontId="21" fillId="0" borderId="0" xfId="58" applyFont="1" applyFill="1" applyBorder="1" applyAlignment="1">
      <alignment horizontal="right" vertical="center"/>
    </xf>
    <xf numFmtId="38" fontId="12" fillId="0" borderId="0" xfId="58" applyFont="1" applyFill="1" applyAlignment="1">
      <alignment vertical="center"/>
    </xf>
    <xf numFmtId="38" fontId="12" fillId="0" borderId="0" xfId="58" applyFont="1" applyFill="1" applyBorder="1" applyAlignment="1">
      <alignment vertical="center"/>
    </xf>
    <xf numFmtId="38" fontId="26" fillId="0" borderId="20" xfId="58" applyFont="1" applyFill="1" applyBorder="1" applyAlignment="1">
      <alignment vertical="center"/>
    </xf>
    <xf numFmtId="218" fontId="26" fillId="0" borderId="20" xfId="58" applyNumberFormat="1" applyFont="1" applyFill="1" applyBorder="1" applyAlignment="1">
      <alignment horizontal="right" vertical="top"/>
    </xf>
    <xf numFmtId="38" fontId="21" fillId="0" borderId="0" xfId="58" applyFont="1" applyFill="1" applyBorder="1" applyAlignment="1">
      <alignment vertical="center"/>
    </xf>
    <xf numFmtId="38" fontId="16" fillId="0" borderId="0" xfId="58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right" vertical="center" shrinkToFit="1"/>
    </xf>
    <xf numFmtId="38" fontId="16" fillId="0" borderId="12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/>
    </xf>
    <xf numFmtId="38" fontId="16" fillId="0" borderId="0" xfId="58" applyFont="1" applyFill="1" applyBorder="1" applyAlignment="1">
      <alignment vertical="top"/>
    </xf>
    <xf numFmtId="38" fontId="20" fillId="0" borderId="19" xfId="58" applyFont="1" applyBorder="1" applyAlignment="1">
      <alignment horizontal="right"/>
    </xf>
    <xf numFmtId="38" fontId="20" fillId="0" borderId="0" xfId="58" applyFont="1" applyBorder="1" applyAlignment="1">
      <alignment horizontal="right"/>
    </xf>
    <xf numFmtId="38" fontId="20" fillId="0" borderId="19" xfId="58" applyFont="1" applyBorder="1" applyAlignment="1">
      <alignment horizontal="right" vertical="top"/>
    </xf>
    <xf numFmtId="38" fontId="20" fillId="0" borderId="0" xfId="58" applyFont="1" applyBorder="1" applyAlignment="1">
      <alignment horizontal="right" vertical="top"/>
    </xf>
    <xf numFmtId="38" fontId="66" fillId="0" borderId="0" xfId="58" applyFont="1" applyFill="1" applyBorder="1" applyAlignment="1">
      <alignment/>
    </xf>
    <xf numFmtId="38" fontId="66" fillId="0" borderId="0" xfId="58" applyFont="1" applyFill="1" applyBorder="1" applyAlignment="1">
      <alignment horizontal="right"/>
    </xf>
    <xf numFmtId="38" fontId="66" fillId="0" borderId="0" xfId="58" applyFont="1" applyFill="1" applyBorder="1" applyAlignment="1">
      <alignment vertical="top"/>
    </xf>
    <xf numFmtId="38" fontId="66" fillId="0" borderId="0" xfId="58" applyFont="1" applyFill="1" applyBorder="1" applyAlignment="1">
      <alignment horizontal="right" vertical="top"/>
    </xf>
    <xf numFmtId="38" fontId="67" fillId="0" borderId="0" xfId="58" applyFont="1" applyBorder="1" applyAlignment="1">
      <alignment/>
    </xf>
    <xf numFmtId="38" fontId="67" fillId="0" borderId="0" xfId="58" applyFont="1" applyBorder="1" applyAlignment="1">
      <alignment vertical="top"/>
    </xf>
    <xf numFmtId="38" fontId="21" fillId="0" borderId="0" xfId="58" applyFont="1" applyBorder="1" applyAlignment="1">
      <alignment/>
    </xf>
    <xf numFmtId="38" fontId="21" fillId="0" borderId="0" xfId="58" applyFont="1" applyBorder="1" applyAlignment="1">
      <alignment vertical="top"/>
    </xf>
    <xf numFmtId="38" fontId="20" fillId="0" borderId="20" xfId="58" applyFont="1" applyBorder="1" applyAlignment="1">
      <alignment horizontal="distributed" vertical="center" wrapText="1"/>
    </xf>
    <xf numFmtId="38" fontId="20" fillId="0" borderId="0" xfId="58" applyFont="1" applyBorder="1" applyAlignment="1">
      <alignment horizontal="distributed" vertical="center"/>
    </xf>
    <xf numFmtId="38" fontId="20" fillId="0" borderId="0" xfId="58" applyFont="1" applyBorder="1" applyAlignment="1">
      <alignment horizontal="distributed" vertical="center" wrapText="1"/>
    </xf>
    <xf numFmtId="38" fontId="16" fillId="0" borderId="21" xfId="58" applyFont="1" applyBorder="1" applyAlignment="1">
      <alignment horizontal="center" vertical="center"/>
    </xf>
    <xf numFmtId="38" fontId="16" fillId="0" borderId="22" xfId="58" applyFont="1" applyBorder="1" applyAlignment="1">
      <alignment horizontal="center" vertical="center"/>
    </xf>
    <xf numFmtId="38" fontId="20" fillId="0" borderId="21" xfId="58" applyFont="1" applyBorder="1" applyAlignment="1">
      <alignment horizontal="center" vertical="center"/>
    </xf>
    <xf numFmtId="38" fontId="20" fillId="0" borderId="22" xfId="58" applyFont="1" applyBorder="1" applyAlignment="1">
      <alignment horizontal="center" vertical="center"/>
    </xf>
    <xf numFmtId="38" fontId="20" fillId="0" borderId="23" xfId="58" applyFont="1" applyBorder="1" applyAlignment="1">
      <alignment horizontal="center" vertical="center"/>
    </xf>
    <xf numFmtId="38" fontId="21" fillId="0" borderId="24" xfId="58" applyFont="1" applyBorder="1" applyAlignment="1">
      <alignment horizontal="center" vertical="center"/>
    </xf>
    <xf numFmtId="38" fontId="21" fillId="0" borderId="16" xfId="58" applyFont="1" applyBorder="1" applyAlignment="1">
      <alignment horizontal="center" vertical="center"/>
    </xf>
    <xf numFmtId="38" fontId="21" fillId="0" borderId="20" xfId="58" applyFont="1" applyBorder="1" applyAlignment="1">
      <alignment horizontal="center" vertical="center"/>
    </xf>
    <xf numFmtId="38" fontId="21" fillId="0" borderId="14" xfId="58" applyFont="1" applyBorder="1" applyAlignment="1">
      <alignment horizontal="center" vertical="center"/>
    </xf>
    <xf numFmtId="38" fontId="20" fillId="0" borderId="25" xfId="58" applyFont="1" applyBorder="1" applyAlignment="1">
      <alignment horizontal="center" vertical="center"/>
    </xf>
    <xf numFmtId="38" fontId="21" fillId="0" borderId="17" xfId="58" applyFont="1" applyBorder="1" applyAlignment="1">
      <alignment horizontal="center" vertical="center"/>
    </xf>
    <xf numFmtId="38" fontId="20" fillId="0" borderId="0" xfId="58" applyFont="1" applyBorder="1" applyAlignment="1">
      <alignment horizontal="distributed" vertical="center" wrapText="1" shrinkToFit="1"/>
    </xf>
    <xf numFmtId="38" fontId="20" fillId="0" borderId="0" xfId="58" applyFont="1" applyBorder="1" applyAlignment="1">
      <alignment horizontal="distributed" vertical="center" shrinkToFit="1"/>
    </xf>
    <xf numFmtId="38" fontId="16" fillId="0" borderId="25" xfId="58" applyFont="1" applyFill="1" applyBorder="1" applyAlignment="1">
      <alignment horizontal="center" vertical="center"/>
    </xf>
    <xf numFmtId="38" fontId="16" fillId="0" borderId="21" xfId="58" applyFont="1" applyFill="1" applyBorder="1" applyAlignment="1">
      <alignment horizontal="center" vertical="center"/>
    </xf>
    <xf numFmtId="0" fontId="20" fillId="0" borderId="0" xfId="58" applyNumberFormat="1" applyFont="1" applyBorder="1" applyAlignment="1">
      <alignment horizontal="distributed" vertical="center" wrapText="1" shrinkToFit="1"/>
    </xf>
    <xf numFmtId="0" fontId="20" fillId="0" borderId="0" xfId="58" applyNumberFormat="1" applyFont="1" applyBorder="1" applyAlignment="1">
      <alignment horizontal="distributed" vertical="center" shrinkToFit="1"/>
    </xf>
    <xf numFmtId="38" fontId="21" fillId="0" borderId="0" xfId="58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SheetLayoutView="100" workbookViewId="0" topLeftCell="A1">
      <selection activeCell="B2" sqref="B2"/>
    </sheetView>
  </sheetViews>
  <sheetFormatPr defaultColWidth="8.796875" defaultRowHeight="14.25"/>
  <cols>
    <col min="1" max="1" width="1.203125" style="58" customWidth="1"/>
    <col min="2" max="2" width="21.19921875" style="56" customWidth="1"/>
    <col min="3" max="3" width="0.8984375" style="58" customWidth="1"/>
    <col min="4" max="4" width="4.69921875" style="57" customWidth="1"/>
    <col min="5" max="5" width="0.8984375" style="57" customWidth="1"/>
    <col min="6" max="21" width="7.8984375" style="58" customWidth="1"/>
    <col min="22" max="25" width="7.8984375" style="88" customWidth="1"/>
    <col min="26" max="26" width="3.5" style="58" customWidth="1"/>
    <col min="27" max="16384" width="9" style="58" customWidth="1"/>
  </cols>
  <sheetData>
    <row r="1" spans="1:25" ht="15" customHeight="1">
      <c r="A1" s="102" t="s">
        <v>16</v>
      </c>
      <c r="C1" s="55"/>
      <c r="Y1" s="101" t="s">
        <v>16</v>
      </c>
    </row>
    <row r="2" ht="15" customHeight="1"/>
    <row r="3" ht="21" customHeight="1"/>
    <row r="4" ht="15" customHeight="1">
      <c r="R4" s="55"/>
    </row>
    <row r="5" spans="1:3" ht="18.75" customHeight="1">
      <c r="A5" s="1" t="s">
        <v>64</v>
      </c>
      <c r="B5" s="60"/>
      <c r="C5" s="59"/>
    </row>
    <row r="6" spans="1:2" ht="16.5" customHeight="1" thickBot="1">
      <c r="A6" s="40" t="s">
        <v>30</v>
      </c>
      <c r="B6" s="61"/>
    </row>
    <row r="7" spans="1:26" ht="18.75" customHeight="1" thickTop="1">
      <c r="A7" s="141" t="s">
        <v>5</v>
      </c>
      <c r="B7" s="141"/>
      <c r="C7" s="141"/>
      <c r="D7" s="141"/>
      <c r="E7" s="142"/>
      <c r="F7" s="138" t="s">
        <v>9</v>
      </c>
      <c r="G7" s="139"/>
      <c r="H7" s="139"/>
      <c r="I7" s="140"/>
      <c r="J7" s="138" t="s">
        <v>10</v>
      </c>
      <c r="K7" s="139"/>
      <c r="L7" s="139"/>
      <c r="M7" s="140"/>
      <c r="N7" s="138" t="s">
        <v>11</v>
      </c>
      <c r="O7" s="139"/>
      <c r="P7" s="139"/>
      <c r="Q7" s="139"/>
      <c r="R7" s="138" t="s">
        <v>17</v>
      </c>
      <c r="S7" s="139"/>
      <c r="T7" s="139"/>
      <c r="U7" s="139"/>
      <c r="V7" s="136" t="s">
        <v>19</v>
      </c>
      <c r="W7" s="137"/>
      <c r="X7" s="137"/>
      <c r="Y7" s="137"/>
      <c r="Z7" s="68"/>
    </row>
    <row r="8" spans="1:26" ht="26.25" customHeight="1">
      <c r="A8" s="143"/>
      <c r="B8" s="143"/>
      <c r="C8" s="143"/>
      <c r="D8" s="143"/>
      <c r="E8" s="144"/>
      <c r="F8" s="72" t="s">
        <v>0</v>
      </c>
      <c r="G8" s="12" t="s">
        <v>6</v>
      </c>
      <c r="H8" s="12" t="s">
        <v>7</v>
      </c>
      <c r="I8" s="73" t="s">
        <v>1</v>
      </c>
      <c r="J8" s="72" t="s">
        <v>0</v>
      </c>
      <c r="K8" s="12" t="s">
        <v>6</v>
      </c>
      <c r="L8" s="12" t="s">
        <v>7</v>
      </c>
      <c r="M8" s="73" t="s">
        <v>1</v>
      </c>
      <c r="N8" s="72" t="s">
        <v>0</v>
      </c>
      <c r="O8" s="12" t="s">
        <v>6</v>
      </c>
      <c r="P8" s="12" t="s">
        <v>7</v>
      </c>
      <c r="Q8" s="72" t="s">
        <v>1</v>
      </c>
      <c r="R8" s="72" t="s">
        <v>0</v>
      </c>
      <c r="S8" s="12" t="s">
        <v>6</v>
      </c>
      <c r="T8" s="12" t="s">
        <v>7</v>
      </c>
      <c r="U8" s="72" t="s">
        <v>1</v>
      </c>
      <c r="V8" s="93" t="s">
        <v>0</v>
      </c>
      <c r="W8" s="94" t="s">
        <v>6</v>
      </c>
      <c r="X8" s="94" t="s">
        <v>7</v>
      </c>
      <c r="Y8" s="93" t="s">
        <v>1</v>
      </c>
      <c r="Z8" s="68"/>
    </row>
    <row r="9" spans="1:25" ht="4.5" customHeight="1">
      <c r="A9" s="19"/>
      <c r="B9" s="74"/>
      <c r="C9" s="19"/>
      <c r="D9" s="19"/>
      <c r="E9" s="13"/>
      <c r="F9" s="75"/>
      <c r="G9" s="75"/>
      <c r="H9" s="75"/>
      <c r="I9" s="75"/>
      <c r="J9" s="75"/>
      <c r="K9" s="75"/>
      <c r="L9" s="75"/>
      <c r="M9" s="75"/>
      <c r="N9" s="76"/>
      <c r="O9" s="76"/>
      <c r="P9" s="76"/>
      <c r="Q9" s="76"/>
      <c r="R9" s="76"/>
      <c r="S9" s="76"/>
      <c r="T9" s="76"/>
      <c r="U9" s="76"/>
      <c r="V9" s="95"/>
      <c r="W9" s="95"/>
      <c r="X9" s="95"/>
      <c r="Y9" s="95"/>
    </row>
    <row r="10" spans="1:25" ht="22.5" customHeight="1">
      <c r="A10" s="75"/>
      <c r="B10" s="134" t="s">
        <v>12</v>
      </c>
      <c r="C10" s="6"/>
      <c r="D10" s="77" t="s">
        <v>2</v>
      </c>
      <c r="E10" s="78"/>
      <c r="F10" s="20">
        <f aca="true" t="shared" si="0" ref="F10:U10">SUM(F12,F14,F16,F18,F20,F22,F24,F26,F28,F32)</f>
        <v>894283</v>
      </c>
      <c r="G10" s="20">
        <f t="shared" si="0"/>
        <v>122132</v>
      </c>
      <c r="H10" s="20">
        <f t="shared" si="0"/>
        <v>7140</v>
      </c>
      <c r="I10" s="20">
        <f t="shared" si="0"/>
        <v>765011</v>
      </c>
      <c r="J10" s="20">
        <f t="shared" si="0"/>
        <v>883200</v>
      </c>
      <c r="K10" s="20">
        <f t="shared" si="0"/>
        <v>121758</v>
      </c>
      <c r="L10" s="20">
        <f t="shared" si="0"/>
        <v>5873</v>
      </c>
      <c r="M10" s="20">
        <f t="shared" si="0"/>
        <v>755569</v>
      </c>
      <c r="N10" s="20">
        <f t="shared" si="0"/>
        <v>811628</v>
      </c>
      <c r="O10" s="20">
        <f t="shared" si="0"/>
        <v>115345</v>
      </c>
      <c r="P10" s="20">
        <f t="shared" si="0"/>
        <v>5154</v>
      </c>
      <c r="Q10" s="20">
        <f t="shared" si="0"/>
        <v>691129</v>
      </c>
      <c r="R10" s="20">
        <f t="shared" si="0"/>
        <v>817697</v>
      </c>
      <c r="S10" s="20">
        <f t="shared" si="0"/>
        <v>115423</v>
      </c>
      <c r="T10" s="20">
        <f t="shared" si="0"/>
        <v>2583</v>
      </c>
      <c r="U10" s="20">
        <f t="shared" si="0"/>
        <v>699691</v>
      </c>
      <c r="V10" s="96">
        <f aca="true" t="shared" si="1" ref="V10:Y11">SUM(V12,V14,V16,V18,V20,V22,V24,V26,V28,V30,V32)</f>
        <v>923366</v>
      </c>
      <c r="W10" s="96">
        <f t="shared" si="1"/>
        <v>123811</v>
      </c>
      <c r="X10" s="96">
        <f t="shared" si="1"/>
        <v>1825</v>
      </c>
      <c r="Y10" s="96">
        <f t="shared" si="1"/>
        <v>797730</v>
      </c>
    </row>
    <row r="11" spans="1:25" ht="22.5" customHeight="1">
      <c r="A11" s="75"/>
      <c r="B11" s="134"/>
      <c r="C11" s="6"/>
      <c r="D11" s="29" t="s">
        <v>3</v>
      </c>
      <c r="E11" s="21"/>
      <c r="F11" s="79">
        <f aca="true" t="shared" si="2" ref="F11:U11">SUM(F13,F15,F17,F19,F21,F23,F25,F27,F29,F33)</f>
        <v>39830</v>
      </c>
      <c r="G11" s="79">
        <f t="shared" si="2"/>
        <v>4275</v>
      </c>
      <c r="H11" s="79">
        <f t="shared" si="2"/>
        <v>174</v>
      </c>
      <c r="I11" s="79">
        <f t="shared" si="2"/>
        <v>35381</v>
      </c>
      <c r="J11" s="79">
        <f t="shared" si="2"/>
        <v>39757</v>
      </c>
      <c r="K11" s="79">
        <f t="shared" si="2"/>
        <v>4320</v>
      </c>
      <c r="L11" s="79">
        <f t="shared" si="2"/>
        <v>106</v>
      </c>
      <c r="M11" s="79">
        <f t="shared" si="2"/>
        <v>35331</v>
      </c>
      <c r="N11" s="23">
        <f t="shared" si="2"/>
        <v>37929</v>
      </c>
      <c r="O11" s="23">
        <f t="shared" si="2"/>
        <v>4236</v>
      </c>
      <c r="P11" s="23">
        <f t="shared" si="2"/>
        <v>92</v>
      </c>
      <c r="Q11" s="23">
        <f t="shared" si="2"/>
        <v>33601</v>
      </c>
      <c r="R11" s="23">
        <f t="shared" si="2"/>
        <v>39023</v>
      </c>
      <c r="S11" s="23">
        <f t="shared" si="2"/>
        <v>4172</v>
      </c>
      <c r="T11" s="23">
        <f t="shared" si="2"/>
        <v>84</v>
      </c>
      <c r="U11" s="23">
        <f t="shared" si="2"/>
        <v>34767</v>
      </c>
      <c r="V11" s="97">
        <f t="shared" si="1"/>
        <v>45332</v>
      </c>
      <c r="W11" s="97">
        <f t="shared" si="1"/>
        <v>4869</v>
      </c>
      <c r="X11" s="97">
        <f t="shared" si="1"/>
        <v>79</v>
      </c>
      <c r="Y11" s="97">
        <f t="shared" si="1"/>
        <v>40384</v>
      </c>
    </row>
    <row r="12" spans="1:25" ht="22.5" customHeight="1">
      <c r="A12" s="75"/>
      <c r="B12" s="133" t="s">
        <v>52</v>
      </c>
      <c r="C12" s="80"/>
      <c r="D12" s="77" t="s">
        <v>2</v>
      </c>
      <c r="E12" s="78"/>
      <c r="F12" s="22">
        <v>228888</v>
      </c>
      <c r="G12" s="22">
        <v>27245</v>
      </c>
      <c r="H12" s="22">
        <v>5181</v>
      </c>
      <c r="I12" s="22">
        <v>196462</v>
      </c>
      <c r="J12" s="22">
        <v>232319</v>
      </c>
      <c r="K12" s="22">
        <v>27147</v>
      </c>
      <c r="L12" s="22">
        <v>4488</v>
      </c>
      <c r="M12" s="22">
        <v>200684</v>
      </c>
      <c r="N12" s="20">
        <v>220036</v>
      </c>
      <c r="O12" s="20">
        <v>20333</v>
      </c>
      <c r="P12" s="20">
        <v>4938</v>
      </c>
      <c r="Q12" s="20">
        <v>194765</v>
      </c>
      <c r="R12" s="20">
        <f aca="true" t="shared" si="3" ref="R12:R17">S12+T12+U12</f>
        <v>209898</v>
      </c>
      <c r="S12" s="20">
        <v>20903</v>
      </c>
      <c r="T12" s="20">
        <v>1781</v>
      </c>
      <c r="U12" s="20">
        <v>187214</v>
      </c>
      <c r="V12" s="96">
        <f>W12+X12+Y12</f>
        <v>238793</v>
      </c>
      <c r="W12" s="96">
        <v>34849</v>
      </c>
      <c r="X12" s="96">
        <v>1540</v>
      </c>
      <c r="Y12" s="96">
        <v>202404</v>
      </c>
    </row>
    <row r="13" spans="1:25" ht="22.5" customHeight="1">
      <c r="A13" s="75"/>
      <c r="B13" s="135"/>
      <c r="C13" s="6"/>
      <c r="D13" s="81" t="s">
        <v>3</v>
      </c>
      <c r="E13" s="82"/>
      <c r="F13" s="24">
        <v>9250</v>
      </c>
      <c r="G13" s="24">
        <v>738</v>
      </c>
      <c r="H13" s="24">
        <v>106</v>
      </c>
      <c r="I13" s="24">
        <v>8406</v>
      </c>
      <c r="J13" s="24">
        <v>9245</v>
      </c>
      <c r="K13" s="24">
        <v>746</v>
      </c>
      <c r="L13" s="24">
        <v>74</v>
      </c>
      <c r="M13" s="24">
        <v>8425</v>
      </c>
      <c r="N13" s="23">
        <v>9283</v>
      </c>
      <c r="O13" s="23">
        <v>592</v>
      </c>
      <c r="P13" s="23">
        <v>83</v>
      </c>
      <c r="Q13" s="23">
        <v>8608</v>
      </c>
      <c r="R13" s="23">
        <f t="shared" si="3"/>
        <v>9470</v>
      </c>
      <c r="S13" s="23">
        <v>690</v>
      </c>
      <c r="T13" s="23">
        <v>53</v>
      </c>
      <c r="U13" s="23">
        <v>8727</v>
      </c>
      <c r="V13" s="97">
        <f>W13+X13+Y13</f>
        <v>10195</v>
      </c>
      <c r="W13" s="97">
        <v>1004</v>
      </c>
      <c r="X13" s="97">
        <v>56</v>
      </c>
      <c r="Y13" s="97">
        <v>9135</v>
      </c>
    </row>
    <row r="14" spans="1:25" ht="22.5" customHeight="1">
      <c r="A14" s="75"/>
      <c r="B14" s="133" t="s">
        <v>21</v>
      </c>
      <c r="C14" s="6"/>
      <c r="D14" s="77" t="s">
        <v>2</v>
      </c>
      <c r="E14" s="78"/>
      <c r="F14" s="22">
        <v>97632</v>
      </c>
      <c r="G14" s="22">
        <v>11646</v>
      </c>
      <c r="H14" s="22">
        <v>1250</v>
      </c>
      <c r="I14" s="22">
        <v>84736</v>
      </c>
      <c r="J14" s="22">
        <v>88700</v>
      </c>
      <c r="K14" s="22">
        <v>7995</v>
      </c>
      <c r="L14" s="22">
        <v>890</v>
      </c>
      <c r="M14" s="22">
        <v>79815</v>
      </c>
      <c r="N14" s="20">
        <v>76312</v>
      </c>
      <c r="O14" s="20">
        <v>6279</v>
      </c>
      <c r="P14" s="25" t="s">
        <v>15</v>
      </c>
      <c r="Q14" s="20">
        <v>70033</v>
      </c>
      <c r="R14" s="20">
        <f t="shared" si="3"/>
        <v>72418</v>
      </c>
      <c r="S14" s="20">
        <v>5896</v>
      </c>
      <c r="T14" s="25">
        <v>252</v>
      </c>
      <c r="U14" s="20">
        <v>66270</v>
      </c>
      <c r="V14" s="96">
        <f>W14+X14+Y14</f>
        <v>75485</v>
      </c>
      <c r="W14" s="96">
        <v>7457</v>
      </c>
      <c r="X14" s="98">
        <v>92</v>
      </c>
      <c r="Y14" s="96">
        <v>67936</v>
      </c>
    </row>
    <row r="15" spans="1:25" ht="22.5" customHeight="1">
      <c r="A15" s="75"/>
      <c r="B15" s="134"/>
      <c r="C15" s="6"/>
      <c r="D15" s="81" t="s">
        <v>3</v>
      </c>
      <c r="E15" s="82"/>
      <c r="F15" s="24">
        <v>4597</v>
      </c>
      <c r="G15" s="24">
        <v>520</v>
      </c>
      <c r="H15" s="24">
        <v>32</v>
      </c>
      <c r="I15" s="24">
        <v>4045</v>
      </c>
      <c r="J15" s="24">
        <v>4531</v>
      </c>
      <c r="K15" s="24">
        <v>488</v>
      </c>
      <c r="L15" s="24">
        <v>22</v>
      </c>
      <c r="M15" s="24">
        <v>4021</v>
      </c>
      <c r="N15" s="23">
        <v>4442</v>
      </c>
      <c r="O15" s="23">
        <v>548</v>
      </c>
      <c r="P15" s="26" t="s">
        <v>15</v>
      </c>
      <c r="Q15" s="23">
        <v>3894</v>
      </c>
      <c r="R15" s="23">
        <f t="shared" si="3"/>
        <v>4388</v>
      </c>
      <c r="S15" s="23">
        <v>590</v>
      </c>
      <c r="T15" s="26">
        <v>20</v>
      </c>
      <c r="U15" s="23">
        <v>3778</v>
      </c>
      <c r="V15" s="97">
        <f>W15+X15+Y15</f>
        <v>4544</v>
      </c>
      <c r="W15" s="97">
        <v>721</v>
      </c>
      <c r="X15" s="99">
        <v>16</v>
      </c>
      <c r="Y15" s="97">
        <v>3807</v>
      </c>
    </row>
    <row r="16" spans="1:25" ht="22.5" customHeight="1">
      <c r="A16" s="75"/>
      <c r="B16" s="135" t="s">
        <v>22</v>
      </c>
      <c r="C16" s="6"/>
      <c r="D16" s="77" t="s">
        <v>2</v>
      </c>
      <c r="E16" s="78"/>
      <c r="F16" s="22">
        <v>93088</v>
      </c>
      <c r="G16" s="22">
        <v>17478</v>
      </c>
      <c r="H16" s="22">
        <v>148</v>
      </c>
      <c r="I16" s="22">
        <v>75462</v>
      </c>
      <c r="J16" s="22">
        <v>92421</v>
      </c>
      <c r="K16" s="22">
        <v>17747</v>
      </c>
      <c r="L16" s="22">
        <v>45</v>
      </c>
      <c r="M16" s="22">
        <v>74629</v>
      </c>
      <c r="N16" s="20">
        <v>88164</v>
      </c>
      <c r="O16" s="20">
        <v>15689</v>
      </c>
      <c r="P16" s="20">
        <v>9</v>
      </c>
      <c r="Q16" s="20">
        <v>72466</v>
      </c>
      <c r="R16" s="20">
        <f t="shared" si="3"/>
        <v>91365</v>
      </c>
      <c r="S16" s="20">
        <v>16580</v>
      </c>
      <c r="T16" s="20">
        <v>400</v>
      </c>
      <c r="U16" s="20">
        <v>74385</v>
      </c>
      <c r="V16" s="96">
        <f>W16+Y16</f>
        <v>94312</v>
      </c>
      <c r="W16" s="96">
        <v>13873</v>
      </c>
      <c r="X16" s="98" t="s">
        <v>15</v>
      </c>
      <c r="Y16" s="96">
        <v>80439</v>
      </c>
    </row>
    <row r="17" spans="1:25" ht="22.5" customHeight="1">
      <c r="A17" s="75"/>
      <c r="B17" s="134"/>
      <c r="C17" s="6"/>
      <c r="D17" s="81" t="s">
        <v>3</v>
      </c>
      <c r="E17" s="82"/>
      <c r="F17" s="24">
        <v>4597</v>
      </c>
      <c r="G17" s="24">
        <v>598</v>
      </c>
      <c r="H17" s="24">
        <v>12</v>
      </c>
      <c r="I17" s="24">
        <v>3987</v>
      </c>
      <c r="J17" s="24">
        <v>4673</v>
      </c>
      <c r="K17" s="24">
        <v>610</v>
      </c>
      <c r="L17" s="24">
        <v>5</v>
      </c>
      <c r="M17" s="24">
        <v>4058</v>
      </c>
      <c r="N17" s="23">
        <v>4522</v>
      </c>
      <c r="O17" s="23">
        <v>547</v>
      </c>
      <c r="P17" s="23">
        <v>1</v>
      </c>
      <c r="Q17" s="23">
        <v>3974</v>
      </c>
      <c r="R17" s="23">
        <f t="shared" si="3"/>
        <v>4318</v>
      </c>
      <c r="S17" s="23">
        <v>588</v>
      </c>
      <c r="T17" s="23">
        <v>4</v>
      </c>
      <c r="U17" s="23">
        <v>3726</v>
      </c>
      <c r="V17" s="97">
        <f>W17+Y17</f>
        <v>4513</v>
      </c>
      <c r="W17" s="97">
        <v>484</v>
      </c>
      <c r="X17" s="98" t="s">
        <v>15</v>
      </c>
      <c r="Y17" s="97">
        <v>4029</v>
      </c>
    </row>
    <row r="18" spans="1:25" ht="22.5" customHeight="1">
      <c r="A18" s="75"/>
      <c r="B18" s="135" t="s">
        <v>23</v>
      </c>
      <c r="C18" s="6"/>
      <c r="D18" s="77" t="s">
        <v>2</v>
      </c>
      <c r="E18" s="78"/>
      <c r="F18" s="22">
        <v>112208</v>
      </c>
      <c r="G18" s="22">
        <v>5678</v>
      </c>
      <c r="H18" s="22">
        <v>60</v>
      </c>
      <c r="I18" s="22">
        <v>106470</v>
      </c>
      <c r="J18" s="22">
        <v>113229</v>
      </c>
      <c r="K18" s="22">
        <v>10010</v>
      </c>
      <c r="L18" s="22">
        <v>200</v>
      </c>
      <c r="M18" s="22">
        <v>103019</v>
      </c>
      <c r="N18" s="20">
        <v>105450</v>
      </c>
      <c r="O18" s="20">
        <v>6148</v>
      </c>
      <c r="P18" s="25" t="s">
        <v>15</v>
      </c>
      <c r="Q18" s="20">
        <v>99302</v>
      </c>
      <c r="R18" s="20">
        <f>S18+U18</f>
        <v>104428</v>
      </c>
      <c r="S18" s="20">
        <v>3591</v>
      </c>
      <c r="T18" s="25" t="s">
        <v>15</v>
      </c>
      <c r="U18" s="20">
        <v>100837</v>
      </c>
      <c r="V18" s="96">
        <f>W18+X18+Y18</f>
        <v>105046</v>
      </c>
      <c r="W18" s="96">
        <v>3764</v>
      </c>
      <c r="X18" s="98">
        <v>33</v>
      </c>
      <c r="Y18" s="96">
        <v>101249</v>
      </c>
    </row>
    <row r="19" spans="1:25" ht="22.5" customHeight="1">
      <c r="A19" s="75"/>
      <c r="B19" s="134"/>
      <c r="C19" s="6"/>
      <c r="D19" s="81" t="s">
        <v>3</v>
      </c>
      <c r="E19" s="82"/>
      <c r="F19" s="24">
        <v>4585</v>
      </c>
      <c r="G19" s="24">
        <v>420</v>
      </c>
      <c r="H19" s="24">
        <v>6</v>
      </c>
      <c r="I19" s="24">
        <v>4159</v>
      </c>
      <c r="J19" s="24">
        <v>4548</v>
      </c>
      <c r="K19" s="24">
        <v>431</v>
      </c>
      <c r="L19" s="24">
        <v>1</v>
      </c>
      <c r="M19" s="24">
        <v>4116</v>
      </c>
      <c r="N19" s="23">
        <v>4420</v>
      </c>
      <c r="O19" s="23">
        <v>360</v>
      </c>
      <c r="P19" s="26" t="s">
        <v>15</v>
      </c>
      <c r="Q19" s="23">
        <v>4060</v>
      </c>
      <c r="R19" s="23">
        <f>S19+U19</f>
        <v>4381</v>
      </c>
      <c r="S19" s="23">
        <v>341</v>
      </c>
      <c r="T19" s="26" t="s">
        <v>15</v>
      </c>
      <c r="U19" s="23">
        <v>4040</v>
      </c>
      <c r="V19" s="97">
        <f>W19+X19+Y19</f>
        <v>4549</v>
      </c>
      <c r="W19" s="97">
        <v>367</v>
      </c>
      <c r="X19" s="99">
        <v>3</v>
      </c>
      <c r="Y19" s="97">
        <v>4179</v>
      </c>
    </row>
    <row r="20" spans="1:25" ht="22.5" customHeight="1">
      <c r="A20" s="75"/>
      <c r="B20" s="133" t="s">
        <v>24</v>
      </c>
      <c r="C20" s="6"/>
      <c r="D20" s="77" t="s">
        <v>2</v>
      </c>
      <c r="E20" s="78"/>
      <c r="F20" s="22">
        <v>92726</v>
      </c>
      <c r="G20" s="22">
        <v>17051</v>
      </c>
      <c r="H20" s="22">
        <v>71</v>
      </c>
      <c r="I20" s="22">
        <v>75604</v>
      </c>
      <c r="J20" s="22">
        <v>90723</v>
      </c>
      <c r="K20" s="22">
        <v>15159</v>
      </c>
      <c r="L20" s="27" t="s">
        <v>13</v>
      </c>
      <c r="M20" s="22">
        <v>75564</v>
      </c>
      <c r="N20" s="20">
        <v>42140</v>
      </c>
      <c r="O20" s="20">
        <v>6100</v>
      </c>
      <c r="P20" s="25" t="s">
        <v>15</v>
      </c>
      <c r="Q20" s="20">
        <v>36040</v>
      </c>
      <c r="R20" s="20">
        <f>S20+U20</f>
        <v>69714</v>
      </c>
      <c r="S20" s="20">
        <v>5827</v>
      </c>
      <c r="T20" s="25" t="s">
        <v>15</v>
      </c>
      <c r="U20" s="20">
        <v>63887</v>
      </c>
      <c r="V20" s="96">
        <f aca="true" t="shared" si="4" ref="V20:V27">W20+Y20</f>
        <v>69682</v>
      </c>
      <c r="W20" s="96">
        <v>3982</v>
      </c>
      <c r="X20" s="98" t="s">
        <v>56</v>
      </c>
      <c r="Y20" s="96">
        <v>65700</v>
      </c>
    </row>
    <row r="21" spans="1:25" ht="22.5" customHeight="1">
      <c r="A21" s="75"/>
      <c r="B21" s="134"/>
      <c r="C21" s="6"/>
      <c r="D21" s="81" t="s">
        <v>3</v>
      </c>
      <c r="E21" s="82"/>
      <c r="F21" s="24">
        <v>3644</v>
      </c>
      <c r="G21" s="24">
        <v>469</v>
      </c>
      <c r="H21" s="24">
        <v>5</v>
      </c>
      <c r="I21" s="24">
        <v>3170</v>
      </c>
      <c r="J21" s="24">
        <v>3643</v>
      </c>
      <c r="K21" s="24">
        <v>397</v>
      </c>
      <c r="L21" s="28" t="s">
        <v>13</v>
      </c>
      <c r="M21" s="24">
        <v>3246</v>
      </c>
      <c r="N21" s="23">
        <v>1851</v>
      </c>
      <c r="O21" s="23">
        <v>317</v>
      </c>
      <c r="P21" s="26" t="s">
        <v>15</v>
      </c>
      <c r="Q21" s="23">
        <v>1534</v>
      </c>
      <c r="R21" s="23">
        <f>S21+U21</f>
        <v>3248</v>
      </c>
      <c r="S21" s="23">
        <v>400</v>
      </c>
      <c r="T21" s="26" t="s">
        <v>15</v>
      </c>
      <c r="U21" s="23">
        <v>2848</v>
      </c>
      <c r="V21" s="97">
        <f t="shared" si="4"/>
        <v>3355</v>
      </c>
      <c r="W21" s="97">
        <v>379</v>
      </c>
      <c r="X21" s="99" t="s">
        <v>56</v>
      </c>
      <c r="Y21" s="97">
        <v>2976</v>
      </c>
    </row>
    <row r="22" spans="1:25" ht="22.5" customHeight="1">
      <c r="A22" s="75"/>
      <c r="B22" s="133" t="s">
        <v>25</v>
      </c>
      <c r="C22" s="6"/>
      <c r="D22" s="77" t="s">
        <v>2</v>
      </c>
      <c r="E22" s="78"/>
      <c r="F22" s="22">
        <v>67050</v>
      </c>
      <c r="G22" s="22">
        <v>9150</v>
      </c>
      <c r="H22" s="27" t="s">
        <v>13</v>
      </c>
      <c r="I22" s="22">
        <v>57900</v>
      </c>
      <c r="J22" s="22">
        <v>61618</v>
      </c>
      <c r="K22" s="22">
        <v>6410</v>
      </c>
      <c r="L22" s="27" t="s">
        <v>13</v>
      </c>
      <c r="M22" s="22">
        <v>55208</v>
      </c>
      <c r="N22" s="20">
        <v>57485</v>
      </c>
      <c r="O22" s="20">
        <v>6154</v>
      </c>
      <c r="P22" s="25" t="s">
        <v>15</v>
      </c>
      <c r="Q22" s="20">
        <v>51331</v>
      </c>
      <c r="R22" s="20">
        <f>S22+T22+U22</f>
        <v>55041</v>
      </c>
      <c r="S22" s="20">
        <v>6559</v>
      </c>
      <c r="T22" s="25">
        <v>50</v>
      </c>
      <c r="U22" s="20">
        <v>48432</v>
      </c>
      <c r="V22" s="96">
        <f t="shared" si="4"/>
        <v>49050</v>
      </c>
      <c r="W22" s="96">
        <v>3807</v>
      </c>
      <c r="X22" s="98" t="s">
        <v>56</v>
      </c>
      <c r="Y22" s="96">
        <v>45243</v>
      </c>
    </row>
    <row r="23" spans="1:35" ht="22.5" customHeight="1">
      <c r="A23" s="75"/>
      <c r="B23" s="134"/>
      <c r="C23" s="6"/>
      <c r="D23" s="81" t="s">
        <v>3</v>
      </c>
      <c r="E23" s="82"/>
      <c r="F23" s="24">
        <v>3402</v>
      </c>
      <c r="G23" s="24">
        <v>432</v>
      </c>
      <c r="H23" s="28" t="s">
        <v>13</v>
      </c>
      <c r="I23" s="24">
        <v>2970</v>
      </c>
      <c r="J23" s="24">
        <v>3241</v>
      </c>
      <c r="K23" s="24">
        <v>397</v>
      </c>
      <c r="L23" s="28" t="s">
        <v>13</v>
      </c>
      <c r="M23" s="24">
        <v>2844</v>
      </c>
      <c r="N23" s="23">
        <v>3153</v>
      </c>
      <c r="O23" s="23">
        <v>441</v>
      </c>
      <c r="P23" s="26" t="s">
        <v>15</v>
      </c>
      <c r="Q23" s="23">
        <v>2712</v>
      </c>
      <c r="R23" s="23">
        <f>S23+T23+U23</f>
        <v>2954</v>
      </c>
      <c r="S23" s="23">
        <v>299</v>
      </c>
      <c r="T23" s="26">
        <v>5</v>
      </c>
      <c r="U23" s="23">
        <v>2650</v>
      </c>
      <c r="V23" s="97">
        <f t="shared" si="4"/>
        <v>2987</v>
      </c>
      <c r="W23" s="97">
        <v>331</v>
      </c>
      <c r="X23" s="99" t="s">
        <v>56</v>
      </c>
      <c r="Y23" s="97">
        <v>2656</v>
      </c>
      <c r="Z23" s="64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1:25" ht="22.5" customHeight="1">
      <c r="A24" s="75"/>
      <c r="B24" s="133" t="s">
        <v>26</v>
      </c>
      <c r="C24" s="6"/>
      <c r="D24" s="77" t="s">
        <v>2</v>
      </c>
      <c r="E24" s="78"/>
      <c r="F24" s="22">
        <v>67152</v>
      </c>
      <c r="G24" s="22">
        <v>11869</v>
      </c>
      <c r="H24" s="27" t="s">
        <v>13</v>
      </c>
      <c r="I24" s="22">
        <v>55283</v>
      </c>
      <c r="J24" s="22">
        <v>68200</v>
      </c>
      <c r="K24" s="22">
        <v>13436</v>
      </c>
      <c r="L24" s="27" t="s">
        <v>13</v>
      </c>
      <c r="M24" s="22">
        <v>54764</v>
      </c>
      <c r="N24" s="20">
        <v>69764</v>
      </c>
      <c r="O24" s="20">
        <v>16108</v>
      </c>
      <c r="P24" s="20">
        <v>45</v>
      </c>
      <c r="Q24" s="20">
        <v>53611</v>
      </c>
      <c r="R24" s="20">
        <f>S24+U24</f>
        <v>67213</v>
      </c>
      <c r="S24" s="20">
        <v>14654</v>
      </c>
      <c r="T24" s="25" t="s">
        <v>15</v>
      </c>
      <c r="U24" s="20">
        <v>52559</v>
      </c>
      <c r="V24" s="96">
        <f t="shared" si="4"/>
        <v>63887</v>
      </c>
      <c r="W24" s="96">
        <v>12925</v>
      </c>
      <c r="X24" s="98" t="s">
        <v>56</v>
      </c>
      <c r="Y24" s="96">
        <v>50962</v>
      </c>
    </row>
    <row r="25" spans="1:25" ht="22.5" customHeight="1">
      <c r="A25" s="75"/>
      <c r="B25" s="134"/>
      <c r="C25" s="6"/>
      <c r="D25" s="81" t="s">
        <v>3</v>
      </c>
      <c r="E25" s="82"/>
      <c r="F25" s="24">
        <v>3034</v>
      </c>
      <c r="G25" s="24">
        <v>286</v>
      </c>
      <c r="H25" s="28" t="s">
        <v>13</v>
      </c>
      <c r="I25" s="24">
        <v>2748</v>
      </c>
      <c r="J25" s="24">
        <v>2976</v>
      </c>
      <c r="K25" s="24">
        <v>313</v>
      </c>
      <c r="L25" s="28" t="s">
        <v>13</v>
      </c>
      <c r="M25" s="24">
        <v>2663</v>
      </c>
      <c r="N25" s="23">
        <v>3114</v>
      </c>
      <c r="O25" s="23">
        <v>385</v>
      </c>
      <c r="P25" s="23">
        <v>3</v>
      </c>
      <c r="Q25" s="23">
        <v>2726</v>
      </c>
      <c r="R25" s="23">
        <f>S25+U25</f>
        <v>3165</v>
      </c>
      <c r="S25" s="23">
        <v>363</v>
      </c>
      <c r="T25" s="26" t="s">
        <v>15</v>
      </c>
      <c r="U25" s="23">
        <v>2802</v>
      </c>
      <c r="V25" s="97">
        <f t="shared" si="4"/>
        <v>3219</v>
      </c>
      <c r="W25" s="97">
        <v>306</v>
      </c>
      <c r="X25" s="99" t="s">
        <v>56</v>
      </c>
      <c r="Y25" s="97">
        <v>2913</v>
      </c>
    </row>
    <row r="26" spans="1:25" ht="22.5" customHeight="1">
      <c r="A26" s="75"/>
      <c r="B26" s="133" t="s">
        <v>27</v>
      </c>
      <c r="C26" s="6"/>
      <c r="D26" s="77" t="s">
        <v>2</v>
      </c>
      <c r="E26" s="78"/>
      <c r="F26" s="22">
        <v>70063</v>
      </c>
      <c r="G26" s="22">
        <v>12631</v>
      </c>
      <c r="H26" s="27" t="s">
        <v>13</v>
      </c>
      <c r="I26" s="22">
        <v>57432</v>
      </c>
      <c r="J26" s="22">
        <v>65929</v>
      </c>
      <c r="K26" s="22">
        <v>9875</v>
      </c>
      <c r="L26" s="22">
        <v>100</v>
      </c>
      <c r="M26" s="22">
        <v>55954</v>
      </c>
      <c r="N26" s="20">
        <v>83127</v>
      </c>
      <c r="O26" s="20">
        <v>21585</v>
      </c>
      <c r="P26" s="20">
        <v>12</v>
      </c>
      <c r="Q26" s="20">
        <v>61530</v>
      </c>
      <c r="R26" s="20">
        <f>S26+U26</f>
        <v>82042</v>
      </c>
      <c r="S26" s="20">
        <v>27487</v>
      </c>
      <c r="T26" s="25" t="s">
        <v>15</v>
      </c>
      <c r="U26" s="20">
        <v>54555</v>
      </c>
      <c r="V26" s="96">
        <f t="shared" si="4"/>
        <v>88202</v>
      </c>
      <c r="W26" s="96">
        <v>31484</v>
      </c>
      <c r="X26" s="98" t="s">
        <v>56</v>
      </c>
      <c r="Y26" s="96">
        <v>56718</v>
      </c>
    </row>
    <row r="27" spans="1:35" ht="22.5" customHeight="1">
      <c r="A27" s="75"/>
      <c r="B27" s="134"/>
      <c r="C27" s="6"/>
      <c r="D27" s="81" t="s">
        <v>3</v>
      </c>
      <c r="E27" s="82"/>
      <c r="F27" s="24">
        <v>3414</v>
      </c>
      <c r="G27" s="24">
        <v>483</v>
      </c>
      <c r="H27" s="28" t="s">
        <v>13</v>
      </c>
      <c r="I27" s="24">
        <v>2931</v>
      </c>
      <c r="J27" s="24">
        <v>3436</v>
      </c>
      <c r="K27" s="24">
        <v>514</v>
      </c>
      <c r="L27" s="24">
        <v>1</v>
      </c>
      <c r="M27" s="24">
        <v>2921</v>
      </c>
      <c r="N27" s="23">
        <v>3608</v>
      </c>
      <c r="O27" s="23">
        <v>479</v>
      </c>
      <c r="P27" s="23">
        <v>2</v>
      </c>
      <c r="Q27" s="23">
        <v>3127</v>
      </c>
      <c r="R27" s="23">
        <f>S27+U27</f>
        <v>3522</v>
      </c>
      <c r="S27" s="23">
        <v>461</v>
      </c>
      <c r="T27" s="26" t="s">
        <v>15</v>
      </c>
      <c r="U27" s="23">
        <v>3061</v>
      </c>
      <c r="V27" s="97">
        <f t="shared" si="4"/>
        <v>3611</v>
      </c>
      <c r="W27" s="97">
        <v>541</v>
      </c>
      <c r="X27" s="99" t="s">
        <v>56</v>
      </c>
      <c r="Y27" s="97">
        <v>3070</v>
      </c>
      <c r="Z27" s="64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1:25" ht="22.5" customHeight="1">
      <c r="A28" s="75"/>
      <c r="B28" s="135" t="s">
        <v>28</v>
      </c>
      <c r="C28" s="6"/>
      <c r="D28" s="77" t="s">
        <v>2</v>
      </c>
      <c r="E28" s="78"/>
      <c r="F28" s="22">
        <v>61734</v>
      </c>
      <c r="G28" s="22">
        <v>8478</v>
      </c>
      <c r="H28" s="22">
        <v>430</v>
      </c>
      <c r="I28" s="22">
        <v>52826</v>
      </c>
      <c r="J28" s="22">
        <v>63382</v>
      </c>
      <c r="K28" s="22">
        <v>12018</v>
      </c>
      <c r="L28" s="22">
        <v>150</v>
      </c>
      <c r="M28" s="22">
        <v>51214</v>
      </c>
      <c r="N28" s="20">
        <v>62491</v>
      </c>
      <c r="O28" s="20">
        <v>16199</v>
      </c>
      <c r="P28" s="20">
        <v>150</v>
      </c>
      <c r="Q28" s="20">
        <v>46142</v>
      </c>
      <c r="R28" s="20">
        <f>S28+T28+U28</f>
        <v>56218</v>
      </c>
      <c r="S28" s="20">
        <v>11050</v>
      </c>
      <c r="T28" s="20">
        <v>100</v>
      </c>
      <c r="U28" s="20">
        <v>45068</v>
      </c>
      <c r="V28" s="96">
        <f>W28+X28+Y28</f>
        <v>56501</v>
      </c>
      <c r="W28" s="96">
        <v>8191</v>
      </c>
      <c r="X28" s="96">
        <v>100</v>
      </c>
      <c r="Y28" s="96">
        <v>48210</v>
      </c>
    </row>
    <row r="29" spans="1:25" ht="22.5" customHeight="1">
      <c r="A29" s="75"/>
      <c r="B29" s="134"/>
      <c r="C29" s="6"/>
      <c r="D29" s="81" t="s">
        <v>3</v>
      </c>
      <c r="E29" s="82"/>
      <c r="F29" s="24">
        <v>3014</v>
      </c>
      <c r="G29" s="24">
        <v>254</v>
      </c>
      <c r="H29" s="24">
        <v>13</v>
      </c>
      <c r="I29" s="24">
        <v>2747</v>
      </c>
      <c r="J29" s="24">
        <v>3068</v>
      </c>
      <c r="K29" s="24">
        <v>349</v>
      </c>
      <c r="L29" s="24">
        <v>3</v>
      </c>
      <c r="M29" s="24">
        <v>2716</v>
      </c>
      <c r="N29" s="23">
        <v>3087</v>
      </c>
      <c r="O29" s="23">
        <v>492</v>
      </c>
      <c r="P29" s="23">
        <v>3</v>
      </c>
      <c r="Q29" s="23">
        <v>2592</v>
      </c>
      <c r="R29" s="23">
        <f>S29+T29+U29</f>
        <v>3021</v>
      </c>
      <c r="S29" s="23">
        <v>355</v>
      </c>
      <c r="T29" s="23">
        <v>2</v>
      </c>
      <c r="U29" s="23">
        <v>2664</v>
      </c>
      <c r="V29" s="97">
        <f>W29+X29+Y29</f>
        <v>3034</v>
      </c>
      <c r="W29" s="97">
        <v>241</v>
      </c>
      <c r="X29" s="97">
        <v>2</v>
      </c>
      <c r="Y29" s="97">
        <v>2791</v>
      </c>
    </row>
    <row r="30" spans="1:25" ht="22.5" customHeight="1">
      <c r="A30" s="75"/>
      <c r="B30" s="135" t="s">
        <v>20</v>
      </c>
      <c r="C30" s="6"/>
      <c r="D30" s="77" t="s">
        <v>2</v>
      </c>
      <c r="E30" s="82"/>
      <c r="F30" s="27" t="s">
        <v>13</v>
      </c>
      <c r="G30" s="27" t="s">
        <v>13</v>
      </c>
      <c r="H30" s="27" t="s">
        <v>13</v>
      </c>
      <c r="I30" s="27" t="s">
        <v>13</v>
      </c>
      <c r="J30" s="27" t="s">
        <v>13</v>
      </c>
      <c r="K30" s="27" t="s">
        <v>13</v>
      </c>
      <c r="L30" s="27" t="s">
        <v>13</v>
      </c>
      <c r="M30" s="27" t="s">
        <v>13</v>
      </c>
      <c r="N30" s="25" t="s">
        <v>13</v>
      </c>
      <c r="O30" s="25" t="s">
        <v>13</v>
      </c>
      <c r="P30" s="25" t="s">
        <v>13</v>
      </c>
      <c r="Q30" s="25" t="s">
        <v>13</v>
      </c>
      <c r="R30" s="25" t="s">
        <v>13</v>
      </c>
      <c r="S30" s="25" t="s">
        <v>13</v>
      </c>
      <c r="T30" s="25" t="s">
        <v>13</v>
      </c>
      <c r="U30" s="25" t="s">
        <v>13</v>
      </c>
      <c r="V30" s="96">
        <f>W30+X30+Y30</f>
        <v>75449</v>
      </c>
      <c r="W30" s="97">
        <v>2926</v>
      </c>
      <c r="X30" s="97">
        <v>60</v>
      </c>
      <c r="Y30" s="97">
        <v>72463</v>
      </c>
    </row>
    <row r="31" spans="1:25" ht="22.5" customHeight="1">
      <c r="A31" s="75"/>
      <c r="B31" s="134"/>
      <c r="C31" s="6"/>
      <c r="D31" s="81" t="s">
        <v>3</v>
      </c>
      <c r="E31" s="82"/>
      <c r="F31" s="28" t="s">
        <v>13</v>
      </c>
      <c r="G31" s="28" t="s">
        <v>13</v>
      </c>
      <c r="H31" s="28" t="s">
        <v>13</v>
      </c>
      <c r="I31" s="28" t="s">
        <v>13</v>
      </c>
      <c r="J31" s="28" t="s">
        <v>13</v>
      </c>
      <c r="K31" s="28" t="s">
        <v>13</v>
      </c>
      <c r="L31" s="28" t="s">
        <v>13</v>
      </c>
      <c r="M31" s="28" t="s">
        <v>13</v>
      </c>
      <c r="N31" s="26" t="s">
        <v>13</v>
      </c>
      <c r="O31" s="26" t="s">
        <v>13</v>
      </c>
      <c r="P31" s="26" t="s">
        <v>13</v>
      </c>
      <c r="Q31" s="26" t="s">
        <v>13</v>
      </c>
      <c r="R31" s="26" t="s">
        <v>13</v>
      </c>
      <c r="S31" s="26" t="s">
        <v>13</v>
      </c>
      <c r="T31" s="26" t="s">
        <v>13</v>
      </c>
      <c r="U31" s="26" t="s">
        <v>13</v>
      </c>
      <c r="V31" s="97">
        <f>W31+X31+Y31</f>
        <v>4755</v>
      </c>
      <c r="W31" s="97">
        <v>453</v>
      </c>
      <c r="X31" s="97">
        <v>2</v>
      </c>
      <c r="Y31" s="97">
        <v>4300</v>
      </c>
    </row>
    <row r="32" spans="1:25" ht="22.5" customHeight="1">
      <c r="A32" s="75"/>
      <c r="B32" s="133" t="s">
        <v>29</v>
      </c>
      <c r="C32" s="6"/>
      <c r="D32" s="77" t="s">
        <v>2</v>
      </c>
      <c r="E32" s="78"/>
      <c r="F32" s="22">
        <v>3742</v>
      </c>
      <c r="G32" s="22">
        <v>906</v>
      </c>
      <c r="H32" s="27" t="s">
        <v>13</v>
      </c>
      <c r="I32" s="22">
        <v>2836</v>
      </c>
      <c r="J32" s="22">
        <v>6679</v>
      </c>
      <c r="K32" s="22">
        <v>1961</v>
      </c>
      <c r="L32" s="27" t="s">
        <v>13</v>
      </c>
      <c r="M32" s="22">
        <v>4718</v>
      </c>
      <c r="N32" s="20">
        <v>6659</v>
      </c>
      <c r="O32" s="20">
        <v>750</v>
      </c>
      <c r="P32" s="25" t="s">
        <v>15</v>
      </c>
      <c r="Q32" s="20">
        <v>5909</v>
      </c>
      <c r="R32" s="20">
        <f>S32+U32</f>
        <v>9360</v>
      </c>
      <c r="S32" s="20">
        <v>2876</v>
      </c>
      <c r="T32" s="25" t="s">
        <v>15</v>
      </c>
      <c r="U32" s="20">
        <v>6484</v>
      </c>
      <c r="V32" s="96">
        <f>W32+Y32</f>
        <v>6959</v>
      </c>
      <c r="W32" s="96">
        <v>553</v>
      </c>
      <c r="X32" s="98" t="s">
        <v>56</v>
      </c>
      <c r="Y32" s="96">
        <v>6406</v>
      </c>
    </row>
    <row r="33" spans="1:25" ht="22.5" customHeight="1">
      <c r="A33" s="75"/>
      <c r="B33" s="134"/>
      <c r="C33" s="6"/>
      <c r="D33" s="81" t="s">
        <v>3</v>
      </c>
      <c r="E33" s="82"/>
      <c r="F33" s="24">
        <v>293</v>
      </c>
      <c r="G33" s="24">
        <v>75</v>
      </c>
      <c r="H33" s="28" t="s">
        <v>13</v>
      </c>
      <c r="I33" s="24">
        <v>218</v>
      </c>
      <c r="J33" s="24">
        <v>396</v>
      </c>
      <c r="K33" s="24">
        <v>75</v>
      </c>
      <c r="L33" s="28" t="s">
        <v>13</v>
      </c>
      <c r="M33" s="24">
        <v>321</v>
      </c>
      <c r="N33" s="23">
        <v>449</v>
      </c>
      <c r="O33" s="23">
        <v>75</v>
      </c>
      <c r="P33" s="26" t="s">
        <v>15</v>
      </c>
      <c r="Q33" s="23">
        <v>374</v>
      </c>
      <c r="R33" s="23">
        <f>S33+U33</f>
        <v>556</v>
      </c>
      <c r="S33" s="23">
        <v>85</v>
      </c>
      <c r="T33" s="26" t="s">
        <v>15</v>
      </c>
      <c r="U33" s="23">
        <v>471</v>
      </c>
      <c r="V33" s="97">
        <f>W33+Y33</f>
        <v>570</v>
      </c>
      <c r="W33" s="97">
        <v>42</v>
      </c>
      <c r="X33" s="99" t="s">
        <v>56</v>
      </c>
      <c r="Y33" s="97">
        <v>528</v>
      </c>
    </row>
    <row r="34" spans="1:25" ht="4.5" customHeight="1">
      <c r="A34" s="71"/>
      <c r="B34" s="83"/>
      <c r="C34" s="71"/>
      <c r="D34" s="71"/>
      <c r="E34" s="1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9"/>
      <c r="W34" s="92"/>
      <c r="X34" s="92"/>
      <c r="Y34" s="92"/>
    </row>
    <row r="35" spans="1:25" ht="15" customHeight="1">
      <c r="A35" s="5" t="s">
        <v>53</v>
      </c>
      <c r="B35" s="63"/>
      <c r="C35" s="65"/>
      <c r="D35" s="62"/>
      <c r="E35" s="62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90"/>
      <c r="W35" s="90"/>
      <c r="X35" s="90"/>
      <c r="Y35" s="100" t="s">
        <v>18</v>
      </c>
    </row>
    <row r="36" spans="1:25" ht="13.5">
      <c r="A36" s="85" t="s">
        <v>55</v>
      </c>
      <c r="B36" s="86"/>
      <c r="C36" s="67"/>
      <c r="D36" s="67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91"/>
      <c r="W36" s="91"/>
      <c r="X36" s="91"/>
      <c r="Y36" s="91"/>
    </row>
    <row r="37" spans="1:25" ht="13.5">
      <c r="A37" s="5" t="s">
        <v>54</v>
      </c>
      <c r="B37" s="87"/>
      <c r="C37" s="68"/>
      <c r="D37" s="67"/>
      <c r="E37" s="67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91"/>
      <c r="W37" s="91"/>
      <c r="X37" s="91"/>
      <c r="Y37" s="91"/>
    </row>
    <row r="38" spans="1:25" ht="13.5">
      <c r="A38" s="68"/>
      <c r="B38" s="63"/>
      <c r="C38" s="68"/>
      <c r="D38" s="67"/>
      <c r="E38" s="67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91"/>
      <c r="W38" s="91"/>
      <c r="X38" s="91"/>
      <c r="Y38" s="91"/>
    </row>
    <row r="39" spans="1:25" ht="13.5">
      <c r="A39" s="68"/>
      <c r="B39" s="63"/>
      <c r="C39" s="68"/>
      <c r="D39" s="67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91"/>
      <c r="W39" s="91"/>
      <c r="X39" s="91"/>
      <c r="Y39" s="91"/>
    </row>
    <row r="40" spans="1:25" ht="13.5">
      <c r="A40" s="68"/>
      <c r="B40" s="63"/>
      <c r="C40" s="68"/>
      <c r="D40" s="67"/>
      <c r="E40" s="67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91"/>
      <c r="W40" s="91"/>
      <c r="X40" s="91"/>
      <c r="Y40" s="91"/>
    </row>
    <row r="41" spans="1:25" ht="13.5">
      <c r="A41" s="68"/>
      <c r="B41" s="63"/>
      <c r="C41" s="68"/>
      <c r="D41" s="67"/>
      <c r="E41" s="67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91"/>
      <c r="W41" s="91"/>
      <c r="X41" s="91"/>
      <c r="Y41" s="91"/>
    </row>
    <row r="42" spans="1:25" ht="13.5">
      <c r="A42" s="68"/>
      <c r="B42" s="63"/>
      <c r="C42" s="68"/>
      <c r="D42" s="67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91"/>
      <c r="W42" s="91"/>
      <c r="X42" s="91"/>
      <c r="Y42" s="91"/>
    </row>
    <row r="43" spans="1:25" ht="13.5">
      <c r="A43" s="68"/>
      <c r="B43" s="63"/>
      <c r="C43" s="68"/>
      <c r="D43" s="67"/>
      <c r="E43" s="67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91"/>
      <c r="W43" s="91"/>
      <c r="X43" s="91"/>
      <c r="Y43" s="91"/>
    </row>
    <row r="50" ht="13.5">
      <c r="H50" s="55"/>
    </row>
  </sheetData>
  <sheetProtection/>
  <mergeCells count="18">
    <mergeCell ref="V7:Y7"/>
    <mergeCell ref="F7:I7"/>
    <mergeCell ref="J7:M7"/>
    <mergeCell ref="A7:E8"/>
    <mergeCell ref="B16:B17"/>
    <mergeCell ref="B10:B11"/>
    <mergeCell ref="N7:Q7"/>
    <mergeCell ref="R7:U7"/>
    <mergeCell ref="B12:B13"/>
    <mergeCell ref="B14:B15"/>
    <mergeCell ref="B26:B27"/>
    <mergeCell ref="B28:B29"/>
    <mergeCell ref="B32:B33"/>
    <mergeCell ref="B18:B19"/>
    <mergeCell ref="B20:B21"/>
    <mergeCell ref="B22:B23"/>
    <mergeCell ref="B24:B25"/>
    <mergeCell ref="B30:B31"/>
  </mergeCells>
  <printOptions/>
  <pageMargins left="0.25" right="0.25" top="0.75" bottom="0.75" header="0.3" footer="0.3"/>
  <pageSetup horizontalDpi="600" verticalDpi="600" orientation="portrait" paperSize="9" r:id="rId1"/>
  <colBreaks count="1" manualBreakCount="1">
    <brk id="1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zoomScaleSheetLayoutView="100" workbookViewId="0" topLeftCell="A1">
      <selection activeCell="B2" sqref="B2"/>
    </sheetView>
  </sheetViews>
  <sheetFormatPr defaultColWidth="8.796875" defaultRowHeight="14.25"/>
  <cols>
    <col min="1" max="1" width="1.203125" style="3" customWidth="1"/>
    <col min="2" max="2" width="21.19921875" style="53" customWidth="1"/>
    <col min="3" max="3" width="0.8984375" style="3" customWidth="1"/>
    <col min="4" max="4" width="4.69921875" style="3" customWidth="1"/>
    <col min="5" max="5" width="0.8984375" style="3" customWidth="1"/>
    <col min="6" max="21" width="8" style="3" customWidth="1"/>
    <col min="22" max="22" width="8" style="106" customWidth="1"/>
    <col min="23" max="23" width="8" style="110" customWidth="1"/>
    <col min="24" max="24" width="8" style="106" customWidth="1"/>
    <col min="25" max="25" width="8" style="110" customWidth="1"/>
    <col min="26" max="16384" width="9" style="3" customWidth="1"/>
  </cols>
  <sheetData>
    <row r="1" spans="1:25" ht="15" customHeight="1">
      <c r="A1" s="16" t="s">
        <v>16</v>
      </c>
      <c r="B1" s="49"/>
      <c r="C1" s="16"/>
      <c r="Y1" s="101" t="s">
        <v>16</v>
      </c>
    </row>
    <row r="2" spans="1:3" ht="15" customHeight="1">
      <c r="A2" s="1"/>
      <c r="B2" s="48"/>
      <c r="C2" s="1"/>
    </row>
    <row r="3" spans="1:3" ht="21" customHeight="1">
      <c r="A3" s="1"/>
      <c r="B3" s="48"/>
      <c r="C3" s="1"/>
    </row>
    <row r="4" spans="1:25" ht="16.5" customHeight="1" thickBot="1">
      <c r="A4" s="40" t="s">
        <v>31</v>
      </c>
      <c r="B4" s="50"/>
      <c r="C4" s="1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07"/>
      <c r="W4" s="111"/>
      <c r="X4" s="107"/>
      <c r="Y4" s="111"/>
    </row>
    <row r="5" spans="1:25" ht="18.75" customHeight="1" thickTop="1">
      <c r="A5" s="141" t="s">
        <v>5</v>
      </c>
      <c r="B5" s="141"/>
      <c r="C5" s="141"/>
      <c r="D5" s="141"/>
      <c r="E5" s="18"/>
      <c r="F5" s="145" t="s">
        <v>9</v>
      </c>
      <c r="G5" s="145"/>
      <c r="H5" s="145"/>
      <c r="I5" s="145"/>
      <c r="J5" s="145" t="s">
        <v>10</v>
      </c>
      <c r="K5" s="145"/>
      <c r="L5" s="145"/>
      <c r="M5" s="145"/>
      <c r="N5" s="145" t="s">
        <v>11</v>
      </c>
      <c r="O5" s="145"/>
      <c r="P5" s="145"/>
      <c r="Q5" s="138"/>
      <c r="R5" s="145" t="s">
        <v>17</v>
      </c>
      <c r="S5" s="145"/>
      <c r="T5" s="145"/>
      <c r="U5" s="138"/>
      <c r="V5" s="149" t="s">
        <v>19</v>
      </c>
      <c r="W5" s="149"/>
      <c r="X5" s="149"/>
      <c r="Y5" s="150"/>
    </row>
    <row r="6" spans="1:25" ht="30" customHeight="1">
      <c r="A6" s="143"/>
      <c r="B6" s="143"/>
      <c r="C6" s="153"/>
      <c r="D6" s="153"/>
      <c r="E6" s="11"/>
      <c r="F6" s="8" t="s">
        <v>0</v>
      </c>
      <c r="G6" s="12" t="s">
        <v>6</v>
      </c>
      <c r="H6" s="12" t="s">
        <v>7</v>
      </c>
      <c r="I6" s="10" t="s">
        <v>1</v>
      </c>
      <c r="J6" s="8" t="s">
        <v>0</v>
      </c>
      <c r="K6" s="12" t="s">
        <v>6</v>
      </c>
      <c r="L6" s="12" t="s">
        <v>7</v>
      </c>
      <c r="M6" s="10" t="s">
        <v>1</v>
      </c>
      <c r="N6" s="8" t="s">
        <v>0</v>
      </c>
      <c r="O6" s="12" t="s">
        <v>6</v>
      </c>
      <c r="P6" s="12" t="s">
        <v>7</v>
      </c>
      <c r="Q6" s="44" t="s">
        <v>1</v>
      </c>
      <c r="R6" s="8" t="s">
        <v>0</v>
      </c>
      <c r="S6" s="12" t="s">
        <v>6</v>
      </c>
      <c r="T6" s="12" t="s">
        <v>7</v>
      </c>
      <c r="U6" s="44" t="s">
        <v>1</v>
      </c>
      <c r="V6" s="118" t="s">
        <v>0</v>
      </c>
      <c r="W6" s="94" t="s">
        <v>6</v>
      </c>
      <c r="X6" s="94" t="s">
        <v>7</v>
      </c>
      <c r="Y6" s="118" t="s">
        <v>1</v>
      </c>
    </row>
    <row r="7" spans="1:25" ht="4.5" customHeight="1">
      <c r="A7" s="19"/>
      <c r="B7" s="51"/>
      <c r="C7" s="19"/>
      <c r="D7" s="19"/>
      <c r="E7" s="13"/>
      <c r="F7" s="75"/>
      <c r="G7" s="75"/>
      <c r="H7" s="75"/>
      <c r="I7" s="75"/>
      <c r="J7" s="75"/>
      <c r="K7" s="75"/>
      <c r="L7" s="75"/>
      <c r="M7" s="75"/>
      <c r="N7" s="6"/>
      <c r="O7" s="6"/>
      <c r="P7" s="17"/>
      <c r="Q7" s="4"/>
      <c r="R7" s="6"/>
      <c r="S7" s="6"/>
      <c r="T7" s="17"/>
      <c r="U7" s="4"/>
      <c r="V7" s="115"/>
      <c r="W7" s="116"/>
      <c r="X7" s="117"/>
      <c r="Y7" s="116"/>
    </row>
    <row r="8" spans="1:25" ht="14.25" customHeight="1">
      <c r="A8" s="14"/>
      <c r="B8" s="134" t="s">
        <v>8</v>
      </c>
      <c r="C8" s="30"/>
      <c r="D8" s="32" t="s">
        <v>2</v>
      </c>
      <c r="E8" s="33"/>
      <c r="F8" s="20">
        <f>SUM(F10,F12,F14,F16,F18,F20,F22,F24,F26,F28,F30,F32,F34,F36,F38,F40,F42,F44,F46,F48,F50)</f>
        <v>559435</v>
      </c>
      <c r="G8" s="20">
        <f>SUM(G10,G12,G14,G16,G18,G20,G22,G24,G26,G28,G30,G32,G34,G36,G38,G40,G42,G44,G46,G48,G50)</f>
        <v>53994</v>
      </c>
      <c r="H8" s="25" t="s">
        <v>13</v>
      </c>
      <c r="I8" s="20">
        <f aca="true" t="shared" si="0" ref="I8:U8">SUM(I10,I12,I14,I16,I18,I20,I22,I24,I26,I28,I30,I32,I34,I36,I38,I40,I42,I44,I46,I48,I50)</f>
        <v>505441</v>
      </c>
      <c r="J8" s="20">
        <f t="shared" si="0"/>
        <v>646972</v>
      </c>
      <c r="K8" s="20">
        <f t="shared" si="0"/>
        <v>60487</v>
      </c>
      <c r="L8" s="20">
        <f t="shared" si="0"/>
        <v>74</v>
      </c>
      <c r="M8" s="20">
        <f t="shared" si="0"/>
        <v>582668</v>
      </c>
      <c r="N8" s="20">
        <f t="shared" si="0"/>
        <v>639009</v>
      </c>
      <c r="O8" s="20">
        <f t="shared" si="0"/>
        <v>50792</v>
      </c>
      <c r="P8" s="20">
        <f t="shared" si="0"/>
        <v>1328</v>
      </c>
      <c r="Q8" s="20">
        <f t="shared" si="0"/>
        <v>586943</v>
      </c>
      <c r="R8" s="20">
        <f t="shared" si="0"/>
        <v>677686</v>
      </c>
      <c r="S8" s="20">
        <f t="shared" si="0"/>
        <v>63553</v>
      </c>
      <c r="T8" s="20">
        <f t="shared" si="0"/>
        <v>1385</v>
      </c>
      <c r="U8" s="20">
        <f t="shared" si="0"/>
        <v>612748</v>
      </c>
      <c r="V8" s="98">
        <f aca="true" t="shared" si="1" ref="V8:Y9">SUM(V10,V12,V14,V16,V18,V20,V22,V24,V26,V28,V30,V32,V34,V36,V38,V40,V42,V44,V46,V48,V50,V52)</f>
        <v>614123</v>
      </c>
      <c r="W8" s="96">
        <f t="shared" si="1"/>
        <v>51215</v>
      </c>
      <c r="X8" s="98">
        <f t="shared" si="1"/>
        <v>427</v>
      </c>
      <c r="Y8" s="96">
        <f t="shared" si="1"/>
        <v>562481</v>
      </c>
    </row>
    <row r="9" spans="1:25" ht="14.25" customHeight="1">
      <c r="A9" s="14"/>
      <c r="B9" s="134"/>
      <c r="C9" s="30"/>
      <c r="D9" s="29" t="s">
        <v>3</v>
      </c>
      <c r="E9" s="34"/>
      <c r="F9" s="23">
        <f>SUM(F11,F13,F15,F17,F19,F21,F23,F25,F27,F29,F31,F33,F35,F37,F39,F41,F43,F45,F47,F49,F51)</f>
        <v>32877</v>
      </c>
      <c r="G9" s="23">
        <f>SUM(G11,G13,G15,G17,G19,G21,G23,G25,G27,G29,G31,G33,G35,G37,G39,G41,G43,G45,G47,G49,G51)</f>
        <v>1775</v>
      </c>
      <c r="H9" s="26" t="s">
        <v>13</v>
      </c>
      <c r="I9" s="23">
        <f aca="true" t="shared" si="2" ref="I9:U9">SUM(I11,I13,I15,I17,I19,I21,I23,I25,I27,I29,I31,I33,I35,I37,I39,I41,I43,I45,I47,I49,I51)</f>
        <v>31102</v>
      </c>
      <c r="J9" s="23">
        <f t="shared" si="2"/>
        <v>37842</v>
      </c>
      <c r="K9" s="23">
        <f t="shared" si="2"/>
        <v>2064</v>
      </c>
      <c r="L9" s="23">
        <f t="shared" si="2"/>
        <v>5</v>
      </c>
      <c r="M9" s="23">
        <f t="shared" si="2"/>
        <v>35773</v>
      </c>
      <c r="N9" s="23">
        <f t="shared" si="2"/>
        <v>38809</v>
      </c>
      <c r="O9" s="23">
        <f t="shared" si="2"/>
        <v>1822</v>
      </c>
      <c r="P9" s="23">
        <f t="shared" si="2"/>
        <v>87</v>
      </c>
      <c r="Q9" s="23">
        <f t="shared" si="2"/>
        <v>36900</v>
      </c>
      <c r="R9" s="23">
        <f t="shared" si="2"/>
        <v>42192</v>
      </c>
      <c r="S9" s="23">
        <f t="shared" si="2"/>
        <v>2194</v>
      </c>
      <c r="T9" s="23">
        <f t="shared" si="2"/>
        <v>83</v>
      </c>
      <c r="U9" s="23">
        <f t="shared" si="2"/>
        <v>39915</v>
      </c>
      <c r="V9" s="99">
        <f t="shared" si="1"/>
        <v>38971</v>
      </c>
      <c r="W9" s="97">
        <f t="shared" si="1"/>
        <v>2074</v>
      </c>
      <c r="X9" s="99">
        <f t="shared" si="1"/>
        <v>42</v>
      </c>
      <c r="Y9" s="97">
        <f t="shared" si="1"/>
        <v>36855</v>
      </c>
    </row>
    <row r="10" spans="1:25" ht="14.25" customHeight="1">
      <c r="A10" s="7"/>
      <c r="B10" s="135" t="s">
        <v>4</v>
      </c>
      <c r="C10" s="9"/>
      <c r="D10" s="32" t="s">
        <v>2</v>
      </c>
      <c r="E10" s="35"/>
      <c r="F10" s="38">
        <f>SUM(G10:I10)</f>
        <v>74926</v>
      </c>
      <c r="G10" s="22">
        <v>5911</v>
      </c>
      <c r="H10" s="27" t="s">
        <v>13</v>
      </c>
      <c r="I10" s="22">
        <v>69015</v>
      </c>
      <c r="J10" s="20">
        <f aca="true" t="shared" si="3" ref="J10:J15">SUM(K10:M10)</f>
        <v>79626</v>
      </c>
      <c r="K10" s="22">
        <v>5406</v>
      </c>
      <c r="L10" s="27" t="s">
        <v>13</v>
      </c>
      <c r="M10" s="22">
        <v>74220</v>
      </c>
      <c r="N10" s="20">
        <v>87425</v>
      </c>
      <c r="O10" s="20">
        <v>5485</v>
      </c>
      <c r="P10" s="25" t="s">
        <v>15</v>
      </c>
      <c r="Q10" s="20">
        <v>81940</v>
      </c>
      <c r="R10" s="37">
        <f>S10+U10</f>
        <v>85766</v>
      </c>
      <c r="S10" s="129">
        <v>3690</v>
      </c>
      <c r="T10" s="27" t="s">
        <v>13</v>
      </c>
      <c r="U10" s="129">
        <v>82076</v>
      </c>
      <c r="V10" s="98" t="s">
        <v>13</v>
      </c>
      <c r="W10" s="126" t="s">
        <v>13</v>
      </c>
      <c r="X10" s="98" t="s">
        <v>13</v>
      </c>
      <c r="Y10" s="126" t="s">
        <v>13</v>
      </c>
    </row>
    <row r="11" spans="1:25" ht="14.25" customHeight="1">
      <c r="A11" s="7"/>
      <c r="B11" s="134"/>
      <c r="C11" s="9"/>
      <c r="D11" s="29" t="s">
        <v>3</v>
      </c>
      <c r="E11" s="21"/>
      <c r="F11" s="39">
        <f>SUM(G11:I11)</f>
        <v>4021</v>
      </c>
      <c r="G11" s="24">
        <v>142</v>
      </c>
      <c r="H11" s="28" t="s">
        <v>13</v>
      </c>
      <c r="I11" s="24">
        <v>3879</v>
      </c>
      <c r="J11" s="23">
        <f t="shared" si="3"/>
        <v>4818</v>
      </c>
      <c r="K11" s="24">
        <v>162</v>
      </c>
      <c r="L11" s="28" t="s">
        <v>13</v>
      </c>
      <c r="M11" s="24">
        <v>4656</v>
      </c>
      <c r="N11" s="36">
        <v>5014</v>
      </c>
      <c r="O11" s="36">
        <v>150</v>
      </c>
      <c r="P11" s="45" t="s">
        <v>15</v>
      </c>
      <c r="Q11" s="23">
        <v>4864</v>
      </c>
      <c r="R11" s="36">
        <f>S11+U11</f>
        <v>5364</v>
      </c>
      <c r="S11" s="130">
        <v>76</v>
      </c>
      <c r="T11" s="28" t="s">
        <v>13</v>
      </c>
      <c r="U11" s="130">
        <v>5288</v>
      </c>
      <c r="V11" s="99" t="s">
        <v>13</v>
      </c>
      <c r="W11" s="128" t="s">
        <v>13</v>
      </c>
      <c r="X11" s="99" t="s">
        <v>13</v>
      </c>
      <c r="Y11" s="128" t="s">
        <v>13</v>
      </c>
    </row>
    <row r="12" spans="1:25" ht="14.25" customHeight="1">
      <c r="A12" s="7"/>
      <c r="B12" s="147" t="s">
        <v>32</v>
      </c>
      <c r="C12" s="9"/>
      <c r="D12" s="32" t="s">
        <v>2</v>
      </c>
      <c r="E12" s="35"/>
      <c r="F12" s="38">
        <f>SUM(G12:I12)</f>
        <v>62880</v>
      </c>
      <c r="G12" s="22">
        <v>1992</v>
      </c>
      <c r="H12" s="27" t="s">
        <v>13</v>
      </c>
      <c r="I12" s="22">
        <v>60888</v>
      </c>
      <c r="J12" s="20">
        <f t="shared" si="3"/>
        <v>57379</v>
      </c>
      <c r="K12" s="22">
        <v>4755</v>
      </c>
      <c r="L12" s="22">
        <v>5</v>
      </c>
      <c r="M12" s="22">
        <v>52619</v>
      </c>
      <c r="N12" s="37">
        <v>54110</v>
      </c>
      <c r="O12" s="37">
        <v>3016</v>
      </c>
      <c r="P12" s="46" t="s">
        <v>15</v>
      </c>
      <c r="Q12" s="20">
        <v>51094</v>
      </c>
      <c r="R12" s="37">
        <f>S12+U12</f>
        <v>50635</v>
      </c>
      <c r="S12" s="37">
        <v>3893</v>
      </c>
      <c r="T12" s="27" t="s">
        <v>13</v>
      </c>
      <c r="U12" s="20">
        <v>46742</v>
      </c>
      <c r="V12" s="98">
        <f>W12+Y12</f>
        <v>47800</v>
      </c>
      <c r="W12" s="96">
        <v>3540</v>
      </c>
      <c r="X12" s="98" t="s">
        <v>13</v>
      </c>
      <c r="Y12" s="96">
        <v>44260</v>
      </c>
    </row>
    <row r="13" spans="1:25" ht="14.25" customHeight="1">
      <c r="A13" s="7"/>
      <c r="B13" s="148"/>
      <c r="C13" s="9"/>
      <c r="D13" s="29" t="s">
        <v>3</v>
      </c>
      <c r="E13" s="21"/>
      <c r="F13" s="39">
        <f>SUM(G13:I13)</f>
        <v>3719</v>
      </c>
      <c r="G13" s="24">
        <v>88</v>
      </c>
      <c r="H13" s="28" t="s">
        <v>13</v>
      </c>
      <c r="I13" s="24">
        <v>3631</v>
      </c>
      <c r="J13" s="23">
        <f t="shared" si="3"/>
        <v>3560</v>
      </c>
      <c r="K13" s="24">
        <v>168</v>
      </c>
      <c r="L13" s="24">
        <v>1</v>
      </c>
      <c r="M13" s="24">
        <v>3391</v>
      </c>
      <c r="N13" s="36">
        <v>3650</v>
      </c>
      <c r="O13" s="36">
        <v>105</v>
      </c>
      <c r="P13" s="45" t="s">
        <v>15</v>
      </c>
      <c r="Q13" s="23">
        <v>3545</v>
      </c>
      <c r="R13" s="36">
        <f>S13+U13</f>
        <v>3661</v>
      </c>
      <c r="S13" s="36">
        <v>151</v>
      </c>
      <c r="T13" s="28" t="s">
        <v>13</v>
      </c>
      <c r="U13" s="23">
        <v>3510</v>
      </c>
      <c r="V13" s="99">
        <f aca="true" t="shared" si="4" ref="V13:V53">W13+Y13</f>
        <v>3474</v>
      </c>
      <c r="W13" s="97">
        <v>138</v>
      </c>
      <c r="X13" s="99" t="s">
        <v>13</v>
      </c>
      <c r="Y13" s="97">
        <v>3336</v>
      </c>
    </row>
    <row r="14" spans="1:25" ht="14.25" customHeight="1">
      <c r="A14" s="7"/>
      <c r="B14" s="147" t="s">
        <v>33</v>
      </c>
      <c r="C14" s="31"/>
      <c r="D14" s="32" t="s">
        <v>2</v>
      </c>
      <c r="E14" s="35"/>
      <c r="F14" s="42" t="s">
        <v>13</v>
      </c>
      <c r="G14" s="27" t="s">
        <v>13</v>
      </c>
      <c r="H14" s="27" t="s">
        <v>13</v>
      </c>
      <c r="I14" s="27" t="s">
        <v>13</v>
      </c>
      <c r="J14" s="20">
        <f t="shared" si="3"/>
        <v>19824</v>
      </c>
      <c r="K14" s="22">
        <v>2655</v>
      </c>
      <c r="L14" s="27" t="s">
        <v>13</v>
      </c>
      <c r="M14" s="22">
        <v>17169</v>
      </c>
      <c r="N14" s="20">
        <v>24968</v>
      </c>
      <c r="O14" s="20">
        <v>2557</v>
      </c>
      <c r="P14" s="25">
        <v>491</v>
      </c>
      <c r="Q14" s="20">
        <v>21920</v>
      </c>
      <c r="R14" s="37">
        <f>S14+U14+T14</f>
        <v>29889</v>
      </c>
      <c r="S14" s="20">
        <v>3022</v>
      </c>
      <c r="T14" s="27">
        <v>752</v>
      </c>
      <c r="U14" s="20">
        <v>26115</v>
      </c>
      <c r="V14" s="98">
        <f>W14+Y14+X14</f>
        <v>35173</v>
      </c>
      <c r="W14" s="96">
        <v>5927</v>
      </c>
      <c r="X14" s="98">
        <v>427</v>
      </c>
      <c r="Y14" s="96">
        <v>28819</v>
      </c>
    </row>
    <row r="15" spans="1:25" s="40" customFormat="1" ht="14.25" customHeight="1">
      <c r="A15" s="103"/>
      <c r="B15" s="148"/>
      <c r="C15" s="41"/>
      <c r="D15" s="29" t="s">
        <v>3</v>
      </c>
      <c r="E15" s="21"/>
      <c r="F15" s="28" t="s">
        <v>13</v>
      </c>
      <c r="G15" s="28" t="s">
        <v>13</v>
      </c>
      <c r="H15" s="28" t="s">
        <v>13</v>
      </c>
      <c r="I15" s="28" t="s">
        <v>13</v>
      </c>
      <c r="J15" s="23">
        <f t="shared" si="3"/>
        <v>1090</v>
      </c>
      <c r="K15" s="24">
        <v>103</v>
      </c>
      <c r="L15" s="28" t="s">
        <v>13</v>
      </c>
      <c r="M15" s="24">
        <v>987</v>
      </c>
      <c r="N15" s="36">
        <v>1306</v>
      </c>
      <c r="O15" s="36">
        <v>97</v>
      </c>
      <c r="P15" s="45">
        <v>27</v>
      </c>
      <c r="Q15" s="23">
        <v>1182</v>
      </c>
      <c r="R15" s="36">
        <f>S15+U15+T15</f>
        <v>1860</v>
      </c>
      <c r="S15" s="36">
        <v>138</v>
      </c>
      <c r="T15" s="28">
        <v>78</v>
      </c>
      <c r="U15" s="23">
        <v>1644</v>
      </c>
      <c r="V15" s="99">
        <f>W15+Y15+X15</f>
        <v>2421</v>
      </c>
      <c r="W15" s="97">
        <v>479</v>
      </c>
      <c r="X15" s="99">
        <v>42</v>
      </c>
      <c r="Y15" s="97">
        <v>1900</v>
      </c>
    </row>
    <row r="16" spans="1:25" ht="14.25" customHeight="1">
      <c r="A16" s="75"/>
      <c r="B16" s="151" t="s">
        <v>34</v>
      </c>
      <c r="C16" s="31"/>
      <c r="D16" s="32" t="s">
        <v>2</v>
      </c>
      <c r="E16" s="35"/>
      <c r="F16" s="42" t="s">
        <v>13</v>
      </c>
      <c r="G16" s="27" t="s">
        <v>13</v>
      </c>
      <c r="H16" s="27" t="s">
        <v>13</v>
      </c>
      <c r="I16" s="27" t="s">
        <v>13</v>
      </c>
      <c r="J16" s="42" t="s">
        <v>13</v>
      </c>
      <c r="K16" s="27" t="s">
        <v>13</v>
      </c>
      <c r="L16" s="27" t="s">
        <v>13</v>
      </c>
      <c r="M16" s="27" t="s">
        <v>13</v>
      </c>
      <c r="N16" s="37">
        <v>5676</v>
      </c>
      <c r="O16" s="37">
        <v>718</v>
      </c>
      <c r="P16" s="46" t="s">
        <v>15</v>
      </c>
      <c r="Q16" s="20">
        <v>4958</v>
      </c>
      <c r="R16" s="37">
        <f>S16+U16</f>
        <v>30499</v>
      </c>
      <c r="S16" s="37">
        <v>2495</v>
      </c>
      <c r="T16" s="27" t="s">
        <v>13</v>
      </c>
      <c r="U16" s="20">
        <v>28004</v>
      </c>
      <c r="V16" s="98">
        <f t="shared" si="4"/>
        <v>36377</v>
      </c>
      <c r="W16" s="96">
        <v>3435</v>
      </c>
      <c r="X16" s="98" t="s">
        <v>13</v>
      </c>
      <c r="Y16" s="96">
        <v>32942</v>
      </c>
    </row>
    <row r="17" spans="1:25" ht="14.25" customHeight="1">
      <c r="A17" s="75"/>
      <c r="B17" s="152"/>
      <c r="C17" s="31"/>
      <c r="D17" s="29" t="s">
        <v>3</v>
      </c>
      <c r="E17" s="21"/>
      <c r="F17" s="28" t="s">
        <v>13</v>
      </c>
      <c r="G17" s="28" t="s">
        <v>13</v>
      </c>
      <c r="H17" s="28" t="s">
        <v>13</v>
      </c>
      <c r="I17" s="28" t="s">
        <v>13</v>
      </c>
      <c r="J17" s="28" t="s">
        <v>13</v>
      </c>
      <c r="K17" s="28" t="s">
        <v>13</v>
      </c>
      <c r="L17" s="28" t="s">
        <v>13</v>
      </c>
      <c r="M17" s="28" t="s">
        <v>13</v>
      </c>
      <c r="N17" s="36">
        <v>311</v>
      </c>
      <c r="O17" s="36">
        <v>27</v>
      </c>
      <c r="P17" s="45" t="s">
        <v>15</v>
      </c>
      <c r="Q17" s="23">
        <v>284</v>
      </c>
      <c r="R17" s="36">
        <f>S17+U17</f>
        <v>1753</v>
      </c>
      <c r="S17" s="36">
        <v>61</v>
      </c>
      <c r="T17" s="28" t="s">
        <v>13</v>
      </c>
      <c r="U17" s="23">
        <v>1692</v>
      </c>
      <c r="V17" s="99">
        <f t="shared" si="4"/>
        <v>2142</v>
      </c>
      <c r="W17" s="97">
        <v>95</v>
      </c>
      <c r="X17" s="99" t="s">
        <v>13</v>
      </c>
      <c r="Y17" s="97">
        <v>2047</v>
      </c>
    </row>
    <row r="18" spans="1:25" ht="14.25" customHeight="1">
      <c r="A18" s="75"/>
      <c r="B18" s="135" t="s">
        <v>35</v>
      </c>
      <c r="C18" s="9"/>
      <c r="D18" s="32" t="s">
        <v>2</v>
      </c>
      <c r="E18" s="35"/>
      <c r="F18" s="38">
        <f aca="true" t="shared" si="5" ref="F18:F49">SUM(G18:I18)</f>
        <v>26057</v>
      </c>
      <c r="G18" s="22">
        <v>1535</v>
      </c>
      <c r="H18" s="27" t="s">
        <v>13</v>
      </c>
      <c r="I18" s="22">
        <v>24522</v>
      </c>
      <c r="J18" s="20">
        <f>SUM(K18:M18)</f>
        <v>25450</v>
      </c>
      <c r="K18" s="22">
        <v>1157</v>
      </c>
      <c r="L18" s="22">
        <v>24</v>
      </c>
      <c r="M18" s="22">
        <v>24269</v>
      </c>
      <c r="N18" s="37">
        <v>27240</v>
      </c>
      <c r="O18" s="37">
        <v>1805</v>
      </c>
      <c r="P18" s="46">
        <v>508</v>
      </c>
      <c r="Q18" s="20">
        <v>24927</v>
      </c>
      <c r="R18" s="37">
        <f>S18+U18+T18</f>
        <v>26462</v>
      </c>
      <c r="S18" s="129">
        <v>1591</v>
      </c>
      <c r="T18" s="129">
        <v>94</v>
      </c>
      <c r="U18" s="129">
        <v>24777</v>
      </c>
      <c r="V18" s="98">
        <f t="shared" si="4"/>
        <v>25770</v>
      </c>
      <c r="W18" s="125">
        <v>1550</v>
      </c>
      <c r="X18" s="126" t="s">
        <v>13</v>
      </c>
      <c r="Y18" s="125">
        <v>24220</v>
      </c>
    </row>
    <row r="19" spans="1:25" ht="14.25" customHeight="1">
      <c r="A19" s="75"/>
      <c r="B19" s="134"/>
      <c r="C19" s="9"/>
      <c r="D19" s="29" t="s">
        <v>3</v>
      </c>
      <c r="E19" s="21"/>
      <c r="F19" s="39">
        <f t="shared" si="5"/>
        <v>1724</v>
      </c>
      <c r="G19" s="24">
        <v>55</v>
      </c>
      <c r="H19" s="28" t="s">
        <v>13</v>
      </c>
      <c r="I19" s="24">
        <v>1669</v>
      </c>
      <c r="J19" s="23">
        <f>SUM(K19:M19)</f>
        <v>1712</v>
      </c>
      <c r="K19" s="24">
        <v>40</v>
      </c>
      <c r="L19" s="24">
        <v>2</v>
      </c>
      <c r="M19" s="24">
        <v>1670</v>
      </c>
      <c r="N19" s="36">
        <v>1943</v>
      </c>
      <c r="O19" s="36">
        <v>90</v>
      </c>
      <c r="P19" s="45">
        <v>38</v>
      </c>
      <c r="Q19" s="23">
        <v>1815</v>
      </c>
      <c r="R19" s="36">
        <f>S19+U19+T19</f>
        <v>1902</v>
      </c>
      <c r="S19" s="130">
        <v>52</v>
      </c>
      <c r="T19" s="130">
        <v>3</v>
      </c>
      <c r="U19" s="130">
        <v>1847</v>
      </c>
      <c r="V19" s="99">
        <f t="shared" si="4"/>
        <v>1845</v>
      </c>
      <c r="W19" s="127">
        <v>57</v>
      </c>
      <c r="X19" s="128" t="s">
        <v>13</v>
      </c>
      <c r="Y19" s="127">
        <v>1788</v>
      </c>
    </row>
    <row r="20" spans="1:25" ht="14.25" customHeight="1">
      <c r="A20" s="75"/>
      <c r="B20" s="135" t="s">
        <v>36</v>
      </c>
      <c r="C20" s="9"/>
      <c r="D20" s="32" t="s">
        <v>2</v>
      </c>
      <c r="E20" s="35"/>
      <c r="F20" s="38">
        <f t="shared" si="5"/>
        <v>16315</v>
      </c>
      <c r="G20" s="22">
        <v>1175</v>
      </c>
      <c r="H20" s="27" t="s">
        <v>13</v>
      </c>
      <c r="I20" s="22">
        <v>15140</v>
      </c>
      <c r="J20" s="20">
        <f>SUM(K20:M20)</f>
        <v>15974</v>
      </c>
      <c r="K20" s="22">
        <v>1165</v>
      </c>
      <c r="L20" s="27" t="s">
        <v>13</v>
      </c>
      <c r="M20" s="22">
        <v>14809</v>
      </c>
      <c r="N20" s="37">
        <v>16636</v>
      </c>
      <c r="O20" s="37">
        <v>1799</v>
      </c>
      <c r="P20" s="46">
        <v>47</v>
      </c>
      <c r="Q20" s="20">
        <v>14790</v>
      </c>
      <c r="R20" s="37">
        <f aca="true" t="shared" si="6" ref="R20:R29">S20+U20</f>
        <v>16063</v>
      </c>
      <c r="S20" s="129">
        <v>1512</v>
      </c>
      <c r="T20" s="27" t="s">
        <v>13</v>
      </c>
      <c r="U20" s="129">
        <v>14551</v>
      </c>
      <c r="V20" s="98">
        <f t="shared" si="4"/>
        <v>83280</v>
      </c>
      <c r="W20" s="125">
        <v>3987</v>
      </c>
      <c r="X20" s="98" t="s">
        <v>13</v>
      </c>
      <c r="Y20" s="125">
        <v>79293</v>
      </c>
    </row>
    <row r="21" spans="1:25" ht="14.25" customHeight="1">
      <c r="A21" s="75"/>
      <c r="B21" s="134"/>
      <c r="C21" s="9"/>
      <c r="D21" s="29" t="s">
        <v>3</v>
      </c>
      <c r="E21" s="21"/>
      <c r="F21" s="39">
        <f t="shared" si="5"/>
        <v>1078</v>
      </c>
      <c r="G21" s="24">
        <v>54</v>
      </c>
      <c r="H21" s="28" t="s">
        <v>13</v>
      </c>
      <c r="I21" s="24">
        <v>1024</v>
      </c>
      <c r="J21" s="23">
        <f>SUM(K21:M21)</f>
        <v>1160</v>
      </c>
      <c r="K21" s="24">
        <v>48</v>
      </c>
      <c r="L21" s="28" t="s">
        <v>13</v>
      </c>
      <c r="M21" s="24">
        <v>1112</v>
      </c>
      <c r="N21" s="36">
        <v>1134</v>
      </c>
      <c r="O21" s="36">
        <v>64</v>
      </c>
      <c r="P21" s="45">
        <v>3</v>
      </c>
      <c r="Q21" s="23">
        <v>1067</v>
      </c>
      <c r="R21" s="36">
        <f t="shared" si="6"/>
        <v>1143</v>
      </c>
      <c r="S21" s="130">
        <v>52</v>
      </c>
      <c r="T21" s="28" t="s">
        <v>13</v>
      </c>
      <c r="U21" s="130">
        <v>1091</v>
      </c>
      <c r="V21" s="99">
        <f t="shared" si="4"/>
        <v>5121</v>
      </c>
      <c r="W21" s="127">
        <v>91</v>
      </c>
      <c r="X21" s="99" t="s">
        <v>13</v>
      </c>
      <c r="Y21" s="127">
        <v>5030</v>
      </c>
    </row>
    <row r="22" spans="1:25" ht="14.25" customHeight="1">
      <c r="A22" s="75"/>
      <c r="B22" s="135" t="s">
        <v>37</v>
      </c>
      <c r="C22" s="9"/>
      <c r="D22" s="32" t="s">
        <v>2</v>
      </c>
      <c r="E22" s="35"/>
      <c r="F22" s="38">
        <f t="shared" si="5"/>
        <v>16830</v>
      </c>
      <c r="G22" s="22">
        <v>4485</v>
      </c>
      <c r="H22" s="27" t="s">
        <v>13</v>
      </c>
      <c r="I22" s="22">
        <v>12345</v>
      </c>
      <c r="J22" s="22">
        <v>27356</v>
      </c>
      <c r="K22" s="22">
        <v>4346</v>
      </c>
      <c r="L22" s="27" t="s">
        <v>13</v>
      </c>
      <c r="M22" s="22">
        <v>19267</v>
      </c>
      <c r="N22" s="37">
        <v>29471</v>
      </c>
      <c r="O22" s="37">
        <v>5641</v>
      </c>
      <c r="P22" s="46" t="s">
        <v>15</v>
      </c>
      <c r="Q22" s="20">
        <v>23830</v>
      </c>
      <c r="R22" s="37">
        <f t="shared" si="6"/>
        <v>33288</v>
      </c>
      <c r="S22" s="129">
        <v>6198</v>
      </c>
      <c r="T22" s="27" t="s">
        <v>13</v>
      </c>
      <c r="U22" s="129">
        <v>27090</v>
      </c>
      <c r="V22" s="98">
        <f t="shared" si="4"/>
        <v>34539</v>
      </c>
      <c r="W22" s="125">
        <v>6674</v>
      </c>
      <c r="X22" s="98" t="s">
        <v>13</v>
      </c>
      <c r="Y22" s="125">
        <v>27865</v>
      </c>
    </row>
    <row r="23" spans="1:25" ht="14.25" customHeight="1">
      <c r="A23" s="75"/>
      <c r="B23" s="134"/>
      <c r="C23" s="9"/>
      <c r="D23" s="29" t="s">
        <v>3</v>
      </c>
      <c r="E23" s="21"/>
      <c r="F23" s="39">
        <f t="shared" si="5"/>
        <v>917</v>
      </c>
      <c r="G23" s="24">
        <v>76</v>
      </c>
      <c r="H23" s="28" t="s">
        <v>13</v>
      </c>
      <c r="I23" s="24">
        <v>841</v>
      </c>
      <c r="J23" s="23">
        <f aca="true" t="shared" si="7" ref="J23:J49">SUM(K23:M23)</f>
        <v>1261</v>
      </c>
      <c r="K23" s="24">
        <v>67</v>
      </c>
      <c r="L23" s="28" t="s">
        <v>13</v>
      </c>
      <c r="M23" s="24">
        <v>1194</v>
      </c>
      <c r="N23" s="36">
        <v>1667</v>
      </c>
      <c r="O23" s="36">
        <v>150</v>
      </c>
      <c r="P23" s="45" t="s">
        <v>15</v>
      </c>
      <c r="Q23" s="23">
        <v>1517</v>
      </c>
      <c r="R23" s="36">
        <f t="shared" si="6"/>
        <v>2013</v>
      </c>
      <c r="S23" s="130">
        <v>178</v>
      </c>
      <c r="T23" s="28" t="s">
        <v>13</v>
      </c>
      <c r="U23" s="130">
        <v>1835</v>
      </c>
      <c r="V23" s="99">
        <f t="shared" si="4"/>
        <v>2274</v>
      </c>
      <c r="W23" s="127">
        <v>172</v>
      </c>
      <c r="X23" s="99" t="s">
        <v>13</v>
      </c>
      <c r="Y23" s="127">
        <v>2102</v>
      </c>
    </row>
    <row r="24" spans="1:25" ht="14.25" customHeight="1">
      <c r="A24" s="75"/>
      <c r="B24" s="135" t="s">
        <v>38</v>
      </c>
      <c r="C24" s="9"/>
      <c r="D24" s="32" t="s">
        <v>2</v>
      </c>
      <c r="E24" s="35"/>
      <c r="F24" s="38">
        <f t="shared" si="5"/>
        <v>27004</v>
      </c>
      <c r="G24" s="22">
        <v>2031</v>
      </c>
      <c r="H24" s="27" t="s">
        <v>13</v>
      </c>
      <c r="I24" s="22">
        <v>24973</v>
      </c>
      <c r="J24" s="20">
        <f t="shared" si="7"/>
        <v>30462</v>
      </c>
      <c r="K24" s="22">
        <v>2816</v>
      </c>
      <c r="L24" s="27" t="s">
        <v>13</v>
      </c>
      <c r="M24" s="22">
        <v>27646</v>
      </c>
      <c r="N24" s="37">
        <v>26572</v>
      </c>
      <c r="O24" s="37">
        <v>1890</v>
      </c>
      <c r="P24" s="46" t="s">
        <v>15</v>
      </c>
      <c r="Q24" s="20">
        <v>24682</v>
      </c>
      <c r="R24" s="37">
        <f t="shared" si="6"/>
        <v>26795</v>
      </c>
      <c r="S24" s="129">
        <v>3481</v>
      </c>
      <c r="T24" s="27" t="s">
        <v>13</v>
      </c>
      <c r="U24" s="129">
        <v>23314</v>
      </c>
      <c r="V24" s="98">
        <f t="shared" si="4"/>
        <v>23798</v>
      </c>
      <c r="W24" s="125">
        <v>1671</v>
      </c>
      <c r="X24" s="98" t="s">
        <v>13</v>
      </c>
      <c r="Y24" s="125">
        <v>22127</v>
      </c>
    </row>
    <row r="25" spans="1:25" ht="14.25" customHeight="1">
      <c r="A25" s="75"/>
      <c r="B25" s="134"/>
      <c r="C25" s="9"/>
      <c r="D25" s="29" t="s">
        <v>3</v>
      </c>
      <c r="E25" s="21"/>
      <c r="F25" s="39">
        <f t="shared" si="5"/>
        <v>1643</v>
      </c>
      <c r="G25" s="24">
        <v>80</v>
      </c>
      <c r="H25" s="28" t="s">
        <v>13</v>
      </c>
      <c r="I25" s="24">
        <v>1563</v>
      </c>
      <c r="J25" s="23">
        <f t="shared" si="7"/>
        <v>1871</v>
      </c>
      <c r="K25" s="24">
        <v>96</v>
      </c>
      <c r="L25" s="28" t="s">
        <v>13</v>
      </c>
      <c r="M25" s="24">
        <v>1775</v>
      </c>
      <c r="N25" s="36">
        <v>1790</v>
      </c>
      <c r="O25" s="36">
        <v>66</v>
      </c>
      <c r="P25" s="45" t="s">
        <v>15</v>
      </c>
      <c r="Q25" s="23">
        <v>1724</v>
      </c>
      <c r="R25" s="36">
        <f t="shared" si="6"/>
        <v>1758</v>
      </c>
      <c r="S25" s="130">
        <v>62</v>
      </c>
      <c r="T25" s="28" t="s">
        <v>13</v>
      </c>
      <c r="U25" s="130">
        <v>1696</v>
      </c>
      <c r="V25" s="99">
        <f t="shared" si="4"/>
        <v>1817</v>
      </c>
      <c r="W25" s="127">
        <v>61</v>
      </c>
      <c r="X25" s="99" t="s">
        <v>13</v>
      </c>
      <c r="Y25" s="127">
        <v>1756</v>
      </c>
    </row>
    <row r="26" spans="1:25" ht="14.25" customHeight="1">
      <c r="A26" s="75"/>
      <c r="B26" s="135" t="s">
        <v>39</v>
      </c>
      <c r="C26" s="9"/>
      <c r="D26" s="32" t="s">
        <v>2</v>
      </c>
      <c r="E26" s="35"/>
      <c r="F26" s="38">
        <f t="shared" si="5"/>
        <v>32613</v>
      </c>
      <c r="G26" s="22">
        <v>2196</v>
      </c>
      <c r="H26" s="27" t="s">
        <v>13</v>
      </c>
      <c r="I26" s="22">
        <v>30417</v>
      </c>
      <c r="J26" s="20">
        <f t="shared" si="7"/>
        <v>27192</v>
      </c>
      <c r="K26" s="22">
        <v>2666</v>
      </c>
      <c r="L26" s="27" t="s">
        <v>13</v>
      </c>
      <c r="M26" s="22">
        <v>24526</v>
      </c>
      <c r="N26" s="37">
        <v>30411</v>
      </c>
      <c r="O26" s="37">
        <v>5126</v>
      </c>
      <c r="P26" s="46" t="s">
        <v>15</v>
      </c>
      <c r="Q26" s="20">
        <v>25285</v>
      </c>
      <c r="R26" s="37">
        <f t="shared" si="6"/>
        <v>29176</v>
      </c>
      <c r="S26" s="129">
        <v>4325</v>
      </c>
      <c r="T26" s="27" t="s">
        <v>13</v>
      </c>
      <c r="U26" s="129">
        <v>24851</v>
      </c>
      <c r="V26" s="98">
        <f t="shared" si="4"/>
        <v>26660</v>
      </c>
      <c r="W26" s="125">
        <v>2907</v>
      </c>
      <c r="X26" s="98" t="s">
        <v>13</v>
      </c>
      <c r="Y26" s="125">
        <v>23753</v>
      </c>
    </row>
    <row r="27" spans="1:25" ht="14.25" customHeight="1">
      <c r="A27" s="75"/>
      <c r="B27" s="134"/>
      <c r="C27" s="9"/>
      <c r="D27" s="29" t="s">
        <v>3</v>
      </c>
      <c r="E27" s="21"/>
      <c r="F27" s="39">
        <f t="shared" si="5"/>
        <v>1575</v>
      </c>
      <c r="G27" s="24">
        <v>67</v>
      </c>
      <c r="H27" s="28" t="s">
        <v>13</v>
      </c>
      <c r="I27" s="24">
        <v>1508</v>
      </c>
      <c r="J27" s="23">
        <f t="shared" si="7"/>
        <v>1684</v>
      </c>
      <c r="K27" s="24">
        <v>80</v>
      </c>
      <c r="L27" s="28" t="s">
        <v>13</v>
      </c>
      <c r="M27" s="24">
        <v>1604</v>
      </c>
      <c r="N27" s="36">
        <v>1863</v>
      </c>
      <c r="O27" s="36">
        <v>93</v>
      </c>
      <c r="P27" s="45" t="s">
        <v>15</v>
      </c>
      <c r="Q27" s="23">
        <v>1770</v>
      </c>
      <c r="R27" s="36">
        <f t="shared" si="6"/>
        <v>1884</v>
      </c>
      <c r="S27" s="130">
        <v>90</v>
      </c>
      <c r="T27" s="28" t="s">
        <v>13</v>
      </c>
      <c r="U27" s="130">
        <v>1794</v>
      </c>
      <c r="V27" s="99">
        <f t="shared" si="4"/>
        <v>1981</v>
      </c>
      <c r="W27" s="127">
        <v>129</v>
      </c>
      <c r="X27" s="99" t="s">
        <v>13</v>
      </c>
      <c r="Y27" s="127">
        <v>1852</v>
      </c>
    </row>
    <row r="28" spans="1:25" ht="14.25" customHeight="1">
      <c r="A28" s="75"/>
      <c r="B28" s="135" t="s">
        <v>40</v>
      </c>
      <c r="C28" s="9"/>
      <c r="D28" s="32" t="s">
        <v>2</v>
      </c>
      <c r="E28" s="35"/>
      <c r="F28" s="38">
        <f t="shared" si="5"/>
        <v>14592</v>
      </c>
      <c r="G28" s="22">
        <v>417</v>
      </c>
      <c r="H28" s="27" t="s">
        <v>13</v>
      </c>
      <c r="I28" s="22">
        <v>14175</v>
      </c>
      <c r="J28" s="20">
        <f t="shared" si="7"/>
        <v>12837</v>
      </c>
      <c r="K28" s="22">
        <v>795</v>
      </c>
      <c r="L28" s="27" t="s">
        <v>13</v>
      </c>
      <c r="M28" s="22">
        <v>12042</v>
      </c>
      <c r="N28" s="37">
        <v>14281</v>
      </c>
      <c r="O28" s="37">
        <v>564</v>
      </c>
      <c r="P28" s="46" t="s">
        <v>15</v>
      </c>
      <c r="Q28" s="20">
        <v>13717</v>
      </c>
      <c r="R28" s="37">
        <f t="shared" si="6"/>
        <v>17457</v>
      </c>
      <c r="S28" s="129">
        <v>981</v>
      </c>
      <c r="T28" s="27" t="s">
        <v>13</v>
      </c>
      <c r="U28" s="129">
        <v>16476</v>
      </c>
      <c r="V28" s="98">
        <f t="shared" si="4"/>
        <v>17967</v>
      </c>
      <c r="W28" s="125">
        <v>852</v>
      </c>
      <c r="X28" s="98" t="s">
        <v>13</v>
      </c>
      <c r="Y28" s="125">
        <v>17115</v>
      </c>
    </row>
    <row r="29" spans="1:25" ht="14.25" customHeight="1">
      <c r="A29" s="75"/>
      <c r="B29" s="134"/>
      <c r="C29" s="9"/>
      <c r="D29" s="29" t="s">
        <v>3</v>
      </c>
      <c r="E29" s="21"/>
      <c r="F29" s="39">
        <f t="shared" si="5"/>
        <v>1252</v>
      </c>
      <c r="G29" s="24">
        <v>21</v>
      </c>
      <c r="H29" s="28" t="s">
        <v>13</v>
      </c>
      <c r="I29" s="24">
        <v>1231</v>
      </c>
      <c r="J29" s="23">
        <f t="shared" si="7"/>
        <v>1104</v>
      </c>
      <c r="K29" s="24">
        <v>42</v>
      </c>
      <c r="L29" s="28" t="s">
        <v>13</v>
      </c>
      <c r="M29" s="24">
        <v>1062</v>
      </c>
      <c r="N29" s="36">
        <v>1191</v>
      </c>
      <c r="O29" s="36">
        <v>34</v>
      </c>
      <c r="P29" s="45" t="s">
        <v>15</v>
      </c>
      <c r="Q29" s="23">
        <v>1157</v>
      </c>
      <c r="R29" s="36">
        <f t="shared" si="6"/>
        <v>1470</v>
      </c>
      <c r="S29" s="130">
        <v>49</v>
      </c>
      <c r="T29" s="28" t="s">
        <v>13</v>
      </c>
      <c r="U29" s="130">
        <v>1421</v>
      </c>
      <c r="V29" s="99">
        <f t="shared" si="4"/>
        <v>1530</v>
      </c>
      <c r="W29" s="127">
        <v>39</v>
      </c>
      <c r="X29" s="99" t="s">
        <v>13</v>
      </c>
      <c r="Y29" s="127">
        <v>1491</v>
      </c>
    </row>
    <row r="30" spans="1:25" ht="14.25" customHeight="1">
      <c r="A30" s="75"/>
      <c r="B30" s="135" t="s">
        <v>41</v>
      </c>
      <c r="C30" s="9"/>
      <c r="D30" s="32" t="s">
        <v>2</v>
      </c>
      <c r="E30" s="35"/>
      <c r="F30" s="38">
        <f t="shared" si="5"/>
        <v>28020</v>
      </c>
      <c r="G30" s="22">
        <v>2762</v>
      </c>
      <c r="H30" s="27" t="s">
        <v>13</v>
      </c>
      <c r="I30" s="22">
        <v>25258</v>
      </c>
      <c r="J30" s="20">
        <f t="shared" si="7"/>
        <v>21724</v>
      </c>
      <c r="K30" s="22">
        <v>1655</v>
      </c>
      <c r="L30" s="27" t="s">
        <v>13</v>
      </c>
      <c r="M30" s="22">
        <v>20069</v>
      </c>
      <c r="N30" s="37">
        <v>21880</v>
      </c>
      <c r="O30" s="37">
        <v>1566</v>
      </c>
      <c r="P30" s="46" t="s">
        <v>15</v>
      </c>
      <c r="Q30" s="20">
        <v>20314</v>
      </c>
      <c r="R30" s="37">
        <f>S30+U30+T30</f>
        <v>19872</v>
      </c>
      <c r="S30" s="129">
        <v>1463</v>
      </c>
      <c r="T30" s="129">
        <v>20</v>
      </c>
      <c r="U30" s="129">
        <v>18389</v>
      </c>
      <c r="V30" s="98">
        <f t="shared" si="4"/>
        <v>17029</v>
      </c>
      <c r="W30" s="125">
        <v>649</v>
      </c>
      <c r="X30" s="126" t="s">
        <v>13</v>
      </c>
      <c r="Y30" s="125">
        <v>16380</v>
      </c>
    </row>
    <row r="31" spans="1:25" ht="14.25" customHeight="1">
      <c r="A31" s="75"/>
      <c r="B31" s="134"/>
      <c r="C31" s="9"/>
      <c r="D31" s="29" t="s">
        <v>3</v>
      </c>
      <c r="E31" s="21"/>
      <c r="F31" s="39">
        <f t="shared" si="5"/>
        <v>1801</v>
      </c>
      <c r="G31" s="24">
        <v>128</v>
      </c>
      <c r="H31" s="28" t="s">
        <v>13</v>
      </c>
      <c r="I31" s="24">
        <v>1673</v>
      </c>
      <c r="J31" s="23">
        <f t="shared" si="7"/>
        <v>1525</v>
      </c>
      <c r="K31" s="24">
        <v>87</v>
      </c>
      <c r="L31" s="28" t="s">
        <v>13</v>
      </c>
      <c r="M31" s="24">
        <v>1438</v>
      </c>
      <c r="N31" s="36">
        <v>1490</v>
      </c>
      <c r="O31" s="36">
        <v>89</v>
      </c>
      <c r="P31" s="45" t="s">
        <v>15</v>
      </c>
      <c r="Q31" s="23">
        <v>1401</v>
      </c>
      <c r="R31" s="36">
        <f>S31+U31+T31</f>
        <v>1404</v>
      </c>
      <c r="S31" s="130">
        <v>43</v>
      </c>
      <c r="T31" s="130">
        <v>1</v>
      </c>
      <c r="U31" s="130">
        <v>1360</v>
      </c>
      <c r="V31" s="99">
        <f t="shared" si="4"/>
        <v>1317</v>
      </c>
      <c r="W31" s="127">
        <v>26</v>
      </c>
      <c r="X31" s="128" t="s">
        <v>13</v>
      </c>
      <c r="Y31" s="127">
        <v>1291</v>
      </c>
    </row>
    <row r="32" spans="1:25" ht="14.25" customHeight="1">
      <c r="A32" s="75"/>
      <c r="B32" s="135" t="s">
        <v>42</v>
      </c>
      <c r="C32" s="9"/>
      <c r="D32" s="32" t="s">
        <v>2</v>
      </c>
      <c r="E32" s="35"/>
      <c r="F32" s="38">
        <f t="shared" si="5"/>
        <v>32397</v>
      </c>
      <c r="G32" s="22">
        <v>1301</v>
      </c>
      <c r="H32" s="27" t="s">
        <v>13</v>
      </c>
      <c r="I32" s="22">
        <v>31096</v>
      </c>
      <c r="J32" s="20">
        <f t="shared" si="7"/>
        <v>30583</v>
      </c>
      <c r="K32" s="22">
        <v>2196</v>
      </c>
      <c r="L32" s="27" t="s">
        <v>13</v>
      </c>
      <c r="M32" s="22">
        <v>28387</v>
      </c>
      <c r="N32" s="37">
        <v>31145</v>
      </c>
      <c r="O32" s="37">
        <v>1893</v>
      </c>
      <c r="P32" s="46" t="s">
        <v>15</v>
      </c>
      <c r="Q32" s="20">
        <v>29252</v>
      </c>
      <c r="R32" s="37">
        <f aca="true" t="shared" si="8" ref="R32:R43">S32+U32</f>
        <v>30596</v>
      </c>
      <c r="S32" s="129">
        <v>2429</v>
      </c>
      <c r="T32" s="27" t="s">
        <v>13</v>
      </c>
      <c r="U32" s="129">
        <v>28167</v>
      </c>
      <c r="V32" s="98">
        <f t="shared" si="4"/>
        <v>28016</v>
      </c>
      <c r="W32" s="125">
        <v>1059</v>
      </c>
      <c r="X32" s="98" t="s">
        <v>13</v>
      </c>
      <c r="Y32" s="125">
        <v>26957</v>
      </c>
    </row>
    <row r="33" spans="1:25" ht="14.25" customHeight="1">
      <c r="A33" s="75"/>
      <c r="B33" s="134"/>
      <c r="C33" s="9"/>
      <c r="D33" s="29" t="s">
        <v>3</v>
      </c>
      <c r="E33" s="21"/>
      <c r="F33" s="39">
        <f t="shared" si="5"/>
        <v>1900</v>
      </c>
      <c r="G33" s="24">
        <v>46</v>
      </c>
      <c r="H33" s="28" t="s">
        <v>13</v>
      </c>
      <c r="I33" s="24">
        <v>1854</v>
      </c>
      <c r="J33" s="23">
        <f t="shared" si="7"/>
        <v>1957</v>
      </c>
      <c r="K33" s="24">
        <v>72</v>
      </c>
      <c r="L33" s="28" t="s">
        <v>13</v>
      </c>
      <c r="M33" s="24">
        <v>1885</v>
      </c>
      <c r="N33" s="36">
        <v>2144</v>
      </c>
      <c r="O33" s="36">
        <v>87</v>
      </c>
      <c r="P33" s="45" t="s">
        <v>15</v>
      </c>
      <c r="Q33" s="23">
        <v>2057</v>
      </c>
      <c r="R33" s="36">
        <f t="shared" si="8"/>
        <v>2084</v>
      </c>
      <c r="S33" s="130">
        <v>119</v>
      </c>
      <c r="T33" s="28" t="s">
        <v>13</v>
      </c>
      <c r="U33" s="130">
        <v>1965</v>
      </c>
      <c r="V33" s="99">
        <f t="shared" si="4"/>
        <v>1921</v>
      </c>
      <c r="W33" s="127">
        <v>33</v>
      </c>
      <c r="X33" s="99" t="s">
        <v>13</v>
      </c>
      <c r="Y33" s="127">
        <v>1888</v>
      </c>
    </row>
    <row r="34" spans="1:25" ht="14.25" customHeight="1">
      <c r="A34" s="75"/>
      <c r="B34" s="135" t="s">
        <v>43</v>
      </c>
      <c r="C34" s="9"/>
      <c r="D34" s="32" t="s">
        <v>2</v>
      </c>
      <c r="E34" s="35"/>
      <c r="F34" s="38">
        <f t="shared" si="5"/>
        <v>30416</v>
      </c>
      <c r="G34" s="22">
        <v>3381</v>
      </c>
      <c r="H34" s="27" t="s">
        <v>13</v>
      </c>
      <c r="I34" s="22">
        <v>27035</v>
      </c>
      <c r="J34" s="20">
        <f t="shared" si="7"/>
        <v>27290</v>
      </c>
      <c r="K34" s="22">
        <v>2076</v>
      </c>
      <c r="L34" s="27" t="s">
        <v>13</v>
      </c>
      <c r="M34" s="22">
        <v>25214</v>
      </c>
      <c r="N34" s="37">
        <v>24495</v>
      </c>
      <c r="O34" s="37">
        <v>1544</v>
      </c>
      <c r="P34" s="46" t="s">
        <v>15</v>
      </c>
      <c r="Q34" s="20">
        <v>22951</v>
      </c>
      <c r="R34" s="37">
        <f t="shared" si="8"/>
        <v>27474</v>
      </c>
      <c r="S34" s="129">
        <v>3626</v>
      </c>
      <c r="T34" s="27" t="s">
        <v>13</v>
      </c>
      <c r="U34" s="129">
        <v>23848</v>
      </c>
      <c r="V34" s="98">
        <f t="shared" si="4"/>
        <v>26584</v>
      </c>
      <c r="W34" s="125">
        <v>3693</v>
      </c>
      <c r="X34" s="98" t="s">
        <v>13</v>
      </c>
      <c r="Y34" s="125">
        <v>22891</v>
      </c>
    </row>
    <row r="35" spans="1:25" ht="14.25" customHeight="1">
      <c r="A35" s="75"/>
      <c r="B35" s="134"/>
      <c r="C35" s="9"/>
      <c r="D35" s="29" t="s">
        <v>3</v>
      </c>
      <c r="E35" s="21"/>
      <c r="F35" s="39">
        <f t="shared" si="5"/>
        <v>2166</v>
      </c>
      <c r="G35" s="24">
        <v>137</v>
      </c>
      <c r="H35" s="28" t="s">
        <v>13</v>
      </c>
      <c r="I35" s="24">
        <v>2029</v>
      </c>
      <c r="J35" s="23">
        <f t="shared" si="7"/>
        <v>1918</v>
      </c>
      <c r="K35" s="24">
        <v>85</v>
      </c>
      <c r="L35" s="28" t="s">
        <v>13</v>
      </c>
      <c r="M35" s="24">
        <v>1833</v>
      </c>
      <c r="N35" s="36">
        <v>1768</v>
      </c>
      <c r="O35" s="36">
        <v>62</v>
      </c>
      <c r="P35" s="45" t="s">
        <v>15</v>
      </c>
      <c r="Q35" s="23">
        <v>1706</v>
      </c>
      <c r="R35" s="36">
        <f t="shared" si="8"/>
        <v>1937</v>
      </c>
      <c r="S35" s="130">
        <v>218</v>
      </c>
      <c r="T35" s="28" t="s">
        <v>13</v>
      </c>
      <c r="U35" s="130">
        <v>1719</v>
      </c>
      <c r="V35" s="99">
        <f t="shared" si="4"/>
        <v>1834</v>
      </c>
      <c r="W35" s="127">
        <v>219</v>
      </c>
      <c r="X35" s="99" t="s">
        <v>13</v>
      </c>
      <c r="Y35" s="127">
        <v>1615</v>
      </c>
    </row>
    <row r="36" spans="1:25" ht="14.25" customHeight="1">
      <c r="A36" s="75"/>
      <c r="B36" s="135" t="s">
        <v>44</v>
      </c>
      <c r="C36" s="9"/>
      <c r="D36" s="32" t="s">
        <v>2</v>
      </c>
      <c r="E36" s="35"/>
      <c r="F36" s="38">
        <f t="shared" si="5"/>
        <v>27392</v>
      </c>
      <c r="G36" s="22">
        <v>2638</v>
      </c>
      <c r="H36" s="27" t="s">
        <v>13</v>
      </c>
      <c r="I36" s="22">
        <v>24754</v>
      </c>
      <c r="J36" s="20">
        <f t="shared" si="7"/>
        <v>28990</v>
      </c>
      <c r="K36" s="22">
        <v>2915</v>
      </c>
      <c r="L36" s="27" t="s">
        <v>13</v>
      </c>
      <c r="M36" s="22">
        <v>26075</v>
      </c>
      <c r="N36" s="37">
        <v>27013</v>
      </c>
      <c r="O36" s="37">
        <v>2403</v>
      </c>
      <c r="P36" s="46" t="s">
        <v>15</v>
      </c>
      <c r="Q36" s="20">
        <v>24610</v>
      </c>
      <c r="R36" s="37">
        <f t="shared" si="8"/>
        <v>27176</v>
      </c>
      <c r="S36" s="129">
        <v>2444</v>
      </c>
      <c r="T36" s="27" t="s">
        <v>13</v>
      </c>
      <c r="U36" s="129">
        <v>24732</v>
      </c>
      <c r="V36" s="98">
        <f t="shared" si="4"/>
        <v>24729</v>
      </c>
      <c r="W36" s="125">
        <v>1798</v>
      </c>
      <c r="X36" s="98" t="s">
        <v>13</v>
      </c>
      <c r="Y36" s="125">
        <v>22931</v>
      </c>
    </row>
    <row r="37" spans="1:25" ht="14.25" customHeight="1">
      <c r="A37" s="75"/>
      <c r="B37" s="134"/>
      <c r="C37" s="9"/>
      <c r="D37" s="29" t="s">
        <v>3</v>
      </c>
      <c r="E37" s="21"/>
      <c r="F37" s="39">
        <f t="shared" si="5"/>
        <v>1748</v>
      </c>
      <c r="G37" s="24">
        <v>94</v>
      </c>
      <c r="H37" s="28" t="s">
        <v>13</v>
      </c>
      <c r="I37" s="43">
        <v>1654</v>
      </c>
      <c r="J37" s="23">
        <f t="shared" si="7"/>
        <v>1752</v>
      </c>
      <c r="K37" s="24">
        <v>95</v>
      </c>
      <c r="L37" s="28" t="s">
        <v>13</v>
      </c>
      <c r="M37" s="24">
        <v>1657</v>
      </c>
      <c r="N37" s="36">
        <v>1659</v>
      </c>
      <c r="O37" s="36">
        <v>107</v>
      </c>
      <c r="P37" s="45" t="s">
        <v>15</v>
      </c>
      <c r="Q37" s="23">
        <v>1552</v>
      </c>
      <c r="R37" s="36">
        <f t="shared" si="8"/>
        <v>1650</v>
      </c>
      <c r="S37" s="130">
        <v>91</v>
      </c>
      <c r="T37" s="28" t="s">
        <v>13</v>
      </c>
      <c r="U37" s="130">
        <v>1559</v>
      </c>
      <c r="V37" s="99">
        <f t="shared" si="4"/>
        <v>1616</v>
      </c>
      <c r="W37" s="127">
        <v>68</v>
      </c>
      <c r="X37" s="99" t="s">
        <v>13</v>
      </c>
      <c r="Y37" s="127">
        <v>1548</v>
      </c>
    </row>
    <row r="38" spans="1:25" ht="14.25" customHeight="1">
      <c r="A38" s="75"/>
      <c r="B38" s="135" t="s">
        <v>45</v>
      </c>
      <c r="C38" s="9"/>
      <c r="D38" s="32" t="s">
        <v>2</v>
      </c>
      <c r="E38" s="35"/>
      <c r="F38" s="38">
        <f t="shared" si="5"/>
        <v>38483</v>
      </c>
      <c r="G38" s="22">
        <v>3716</v>
      </c>
      <c r="H38" s="27" t="s">
        <v>13</v>
      </c>
      <c r="I38" s="22">
        <v>34767</v>
      </c>
      <c r="J38" s="20">
        <f t="shared" si="7"/>
        <v>37854</v>
      </c>
      <c r="K38" s="22">
        <v>3542</v>
      </c>
      <c r="L38" s="27" t="s">
        <v>13</v>
      </c>
      <c r="M38" s="22">
        <v>34312</v>
      </c>
      <c r="N38" s="37">
        <v>38241</v>
      </c>
      <c r="O38" s="37">
        <v>4245</v>
      </c>
      <c r="P38" s="46" t="s">
        <v>15</v>
      </c>
      <c r="Q38" s="20">
        <v>33996</v>
      </c>
      <c r="R38" s="37">
        <f t="shared" si="8"/>
        <v>41521</v>
      </c>
      <c r="S38" s="129">
        <v>4406</v>
      </c>
      <c r="T38" s="27" t="s">
        <v>13</v>
      </c>
      <c r="U38" s="129">
        <v>37115</v>
      </c>
      <c r="V38" s="98">
        <f t="shared" si="4"/>
        <v>42972</v>
      </c>
      <c r="W38" s="125">
        <v>5232</v>
      </c>
      <c r="X38" s="98" t="s">
        <v>13</v>
      </c>
      <c r="Y38" s="125">
        <v>37740</v>
      </c>
    </row>
    <row r="39" spans="1:25" ht="14.25" customHeight="1">
      <c r="A39" s="75"/>
      <c r="B39" s="134"/>
      <c r="C39" s="9"/>
      <c r="D39" s="29" t="s">
        <v>3</v>
      </c>
      <c r="E39" s="21"/>
      <c r="F39" s="39">
        <f t="shared" si="5"/>
        <v>2150</v>
      </c>
      <c r="G39" s="24">
        <v>82</v>
      </c>
      <c r="H39" s="28" t="s">
        <v>13</v>
      </c>
      <c r="I39" s="24">
        <v>2068</v>
      </c>
      <c r="J39" s="23">
        <f t="shared" si="7"/>
        <v>2113</v>
      </c>
      <c r="K39" s="24">
        <v>97</v>
      </c>
      <c r="L39" s="28" t="s">
        <v>13</v>
      </c>
      <c r="M39" s="24">
        <v>2016</v>
      </c>
      <c r="N39" s="36">
        <v>2287</v>
      </c>
      <c r="O39" s="36">
        <v>108</v>
      </c>
      <c r="P39" s="45" t="s">
        <v>15</v>
      </c>
      <c r="Q39" s="23">
        <v>2179</v>
      </c>
      <c r="R39" s="36">
        <f t="shared" si="8"/>
        <v>2443</v>
      </c>
      <c r="S39" s="130">
        <v>113</v>
      </c>
      <c r="T39" s="28" t="s">
        <v>13</v>
      </c>
      <c r="U39" s="130">
        <v>2330</v>
      </c>
      <c r="V39" s="99">
        <f t="shared" si="4"/>
        <v>2466</v>
      </c>
      <c r="W39" s="127">
        <v>112</v>
      </c>
      <c r="X39" s="99" t="s">
        <v>13</v>
      </c>
      <c r="Y39" s="127">
        <v>2354</v>
      </c>
    </row>
    <row r="40" spans="1:25" ht="14.25" customHeight="1">
      <c r="A40" s="75"/>
      <c r="B40" s="135" t="s">
        <v>46</v>
      </c>
      <c r="C40" s="9"/>
      <c r="D40" s="32" t="s">
        <v>2</v>
      </c>
      <c r="E40" s="35"/>
      <c r="F40" s="38">
        <f t="shared" si="5"/>
        <v>27695</v>
      </c>
      <c r="G40" s="22">
        <v>3614</v>
      </c>
      <c r="H40" s="27" t="s">
        <v>13</v>
      </c>
      <c r="I40" s="22">
        <v>24081</v>
      </c>
      <c r="J40" s="20">
        <f t="shared" si="7"/>
        <v>26614</v>
      </c>
      <c r="K40" s="22">
        <v>3537</v>
      </c>
      <c r="L40" s="27" t="s">
        <v>13</v>
      </c>
      <c r="M40" s="22">
        <v>23077</v>
      </c>
      <c r="N40" s="37">
        <v>20932</v>
      </c>
      <c r="O40" s="37">
        <v>945</v>
      </c>
      <c r="P40" s="46" t="s">
        <v>15</v>
      </c>
      <c r="Q40" s="20">
        <v>19987</v>
      </c>
      <c r="R40" s="37">
        <f t="shared" si="8"/>
        <v>21947</v>
      </c>
      <c r="S40" s="129">
        <v>629</v>
      </c>
      <c r="T40" s="27" t="s">
        <v>13</v>
      </c>
      <c r="U40" s="129">
        <v>21318</v>
      </c>
      <c r="V40" s="98">
        <f t="shared" si="4"/>
        <v>24093</v>
      </c>
      <c r="W40" s="125">
        <v>1487</v>
      </c>
      <c r="X40" s="98" t="s">
        <v>13</v>
      </c>
      <c r="Y40" s="125">
        <v>22606</v>
      </c>
    </row>
    <row r="41" spans="1:25" ht="14.25" customHeight="1">
      <c r="A41" s="75"/>
      <c r="B41" s="134"/>
      <c r="C41" s="9"/>
      <c r="D41" s="29" t="s">
        <v>3</v>
      </c>
      <c r="E41" s="21"/>
      <c r="F41" s="39">
        <f t="shared" si="5"/>
        <v>1819</v>
      </c>
      <c r="G41" s="24">
        <v>80</v>
      </c>
      <c r="H41" s="28" t="s">
        <v>13</v>
      </c>
      <c r="I41" s="24">
        <v>1739</v>
      </c>
      <c r="J41" s="23">
        <f t="shared" si="7"/>
        <v>1818</v>
      </c>
      <c r="K41" s="24">
        <v>95</v>
      </c>
      <c r="L41" s="28" t="s">
        <v>13</v>
      </c>
      <c r="M41" s="24">
        <v>1723</v>
      </c>
      <c r="N41" s="36">
        <v>1580</v>
      </c>
      <c r="O41" s="36">
        <v>37</v>
      </c>
      <c r="P41" s="45" t="s">
        <v>15</v>
      </c>
      <c r="Q41" s="23">
        <v>1543</v>
      </c>
      <c r="R41" s="36">
        <f t="shared" si="8"/>
        <v>1574</v>
      </c>
      <c r="S41" s="130">
        <v>21</v>
      </c>
      <c r="T41" s="28" t="s">
        <v>13</v>
      </c>
      <c r="U41" s="130">
        <v>1553</v>
      </c>
      <c r="V41" s="99">
        <f t="shared" si="4"/>
        <v>1691</v>
      </c>
      <c r="W41" s="127">
        <v>56</v>
      </c>
      <c r="X41" s="99" t="s">
        <v>13</v>
      </c>
      <c r="Y41" s="127">
        <v>1635</v>
      </c>
    </row>
    <row r="42" spans="1:25" ht="14.25" customHeight="1">
      <c r="A42" s="75"/>
      <c r="B42" s="135" t="s">
        <v>47</v>
      </c>
      <c r="C42" s="9"/>
      <c r="D42" s="32" t="s">
        <v>2</v>
      </c>
      <c r="E42" s="35"/>
      <c r="F42" s="38">
        <f t="shared" si="5"/>
        <v>23112</v>
      </c>
      <c r="G42" s="22">
        <v>3038</v>
      </c>
      <c r="H42" s="27" t="s">
        <v>13</v>
      </c>
      <c r="I42" s="22">
        <v>20074</v>
      </c>
      <c r="J42" s="20">
        <f t="shared" si="7"/>
        <v>18950</v>
      </c>
      <c r="K42" s="22">
        <v>1131</v>
      </c>
      <c r="L42" s="22">
        <v>9</v>
      </c>
      <c r="M42" s="22">
        <v>17810</v>
      </c>
      <c r="N42" s="37">
        <v>18655</v>
      </c>
      <c r="O42" s="37">
        <v>1129</v>
      </c>
      <c r="P42" s="46">
        <v>282</v>
      </c>
      <c r="Q42" s="20">
        <v>17244</v>
      </c>
      <c r="R42" s="37">
        <f t="shared" si="8"/>
        <v>33419</v>
      </c>
      <c r="S42" s="129">
        <v>4722</v>
      </c>
      <c r="T42" s="27" t="s">
        <v>13</v>
      </c>
      <c r="U42" s="129">
        <v>28697</v>
      </c>
      <c r="V42" s="98">
        <f t="shared" si="4"/>
        <v>34865</v>
      </c>
      <c r="W42" s="125">
        <v>2143</v>
      </c>
      <c r="X42" s="98" t="s">
        <v>13</v>
      </c>
      <c r="Y42" s="125">
        <v>32722</v>
      </c>
    </row>
    <row r="43" spans="1:25" ht="14.25" customHeight="1">
      <c r="A43" s="75"/>
      <c r="B43" s="134"/>
      <c r="C43" s="9"/>
      <c r="D43" s="29" t="s">
        <v>3</v>
      </c>
      <c r="E43" s="21"/>
      <c r="F43" s="39">
        <f t="shared" si="5"/>
        <v>1381</v>
      </c>
      <c r="G43" s="24">
        <v>123</v>
      </c>
      <c r="H43" s="28" t="s">
        <v>13</v>
      </c>
      <c r="I43" s="24">
        <v>1258</v>
      </c>
      <c r="J43" s="23">
        <f t="shared" si="7"/>
        <v>1204</v>
      </c>
      <c r="K43" s="24">
        <v>55</v>
      </c>
      <c r="L43" s="24">
        <v>1</v>
      </c>
      <c r="M43" s="24">
        <v>1148</v>
      </c>
      <c r="N43" s="36">
        <v>1186</v>
      </c>
      <c r="O43" s="36">
        <v>53</v>
      </c>
      <c r="P43" s="45">
        <v>19</v>
      </c>
      <c r="Q43" s="23">
        <v>1114</v>
      </c>
      <c r="R43" s="36">
        <f t="shared" si="8"/>
        <v>1866</v>
      </c>
      <c r="S43" s="130">
        <v>211</v>
      </c>
      <c r="T43" s="28" t="s">
        <v>13</v>
      </c>
      <c r="U43" s="130">
        <v>1655</v>
      </c>
      <c r="V43" s="99">
        <f t="shared" si="4"/>
        <v>1960</v>
      </c>
      <c r="W43" s="127">
        <v>118</v>
      </c>
      <c r="X43" s="99" t="s">
        <v>13</v>
      </c>
      <c r="Y43" s="127">
        <v>1842</v>
      </c>
    </row>
    <row r="44" spans="1:25" ht="14.25" customHeight="1">
      <c r="A44" s="75"/>
      <c r="B44" s="135" t="s">
        <v>48</v>
      </c>
      <c r="C44" s="9"/>
      <c r="D44" s="32" t="s">
        <v>2</v>
      </c>
      <c r="E44" s="35"/>
      <c r="F44" s="38">
        <f t="shared" si="5"/>
        <v>60144</v>
      </c>
      <c r="G44" s="22">
        <v>10703</v>
      </c>
      <c r="H44" s="27" t="s">
        <v>13</v>
      </c>
      <c r="I44" s="22">
        <v>49441</v>
      </c>
      <c r="J44" s="20">
        <f t="shared" si="7"/>
        <v>78982</v>
      </c>
      <c r="K44" s="22">
        <v>7491</v>
      </c>
      <c r="L44" s="22">
        <v>36</v>
      </c>
      <c r="M44" s="22">
        <v>71455</v>
      </c>
      <c r="N44" s="37">
        <v>84428</v>
      </c>
      <c r="O44" s="37">
        <v>2509</v>
      </c>
      <c r="P44" s="46" t="s">
        <v>15</v>
      </c>
      <c r="Q44" s="20">
        <v>81919</v>
      </c>
      <c r="R44" s="37">
        <f>S44+U44+T44</f>
        <v>76057</v>
      </c>
      <c r="S44" s="129">
        <v>6493</v>
      </c>
      <c r="T44" s="129">
        <v>519</v>
      </c>
      <c r="U44" s="129">
        <v>69045</v>
      </c>
      <c r="V44" s="98">
        <f t="shared" si="4"/>
        <v>54135</v>
      </c>
      <c r="W44" s="125">
        <v>2188</v>
      </c>
      <c r="X44" s="126" t="s">
        <v>13</v>
      </c>
      <c r="Y44" s="125">
        <v>51947</v>
      </c>
    </row>
    <row r="45" spans="1:25" ht="14.25" customHeight="1">
      <c r="A45" s="75"/>
      <c r="B45" s="134"/>
      <c r="C45" s="9"/>
      <c r="D45" s="29" t="s">
        <v>3</v>
      </c>
      <c r="E45" s="21"/>
      <c r="F45" s="39">
        <f t="shared" si="5"/>
        <v>2772</v>
      </c>
      <c r="G45" s="24">
        <v>346</v>
      </c>
      <c r="H45" s="28" t="s">
        <v>13</v>
      </c>
      <c r="I45" s="24">
        <v>2426</v>
      </c>
      <c r="J45" s="23">
        <f t="shared" si="7"/>
        <v>3322</v>
      </c>
      <c r="K45" s="24">
        <v>185</v>
      </c>
      <c r="L45" s="24">
        <v>1</v>
      </c>
      <c r="M45" s="24">
        <v>3136</v>
      </c>
      <c r="N45" s="36">
        <v>3504</v>
      </c>
      <c r="O45" s="36">
        <v>36</v>
      </c>
      <c r="P45" s="45" t="s">
        <v>15</v>
      </c>
      <c r="Q45" s="23">
        <v>3468</v>
      </c>
      <c r="R45" s="36">
        <f>S45+U45+T45</f>
        <v>3090</v>
      </c>
      <c r="S45" s="130">
        <v>100</v>
      </c>
      <c r="T45" s="130">
        <v>1</v>
      </c>
      <c r="U45" s="130">
        <v>2989</v>
      </c>
      <c r="V45" s="99">
        <f t="shared" si="4"/>
        <v>1958</v>
      </c>
      <c r="W45" s="127">
        <v>42</v>
      </c>
      <c r="X45" s="128" t="s">
        <v>13</v>
      </c>
      <c r="Y45" s="127">
        <v>1916</v>
      </c>
    </row>
    <row r="46" spans="1:25" ht="14.25" customHeight="1">
      <c r="A46" s="75"/>
      <c r="B46" s="135" t="s">
        <v>49</v>
      </c>
      <c r="C46" s="9"/>
      <c r="D46" s="32" t="s">
        <v>2</v>
      </c>
      <c r="E46" s="35"/>
      <c r="F46" s="38">
        <f t="shared" si="5"/>
        <v>12709</v>
      </c>
      <c r="G46" s="22">
        <v>1747</v>
      </c>
      <c r="H46" s="27" t="s">
        <v>13</v>
      </c>
      <c r="I46" s="22">
        <v>10962</v>
      </c>
      <c r="J46" s="20">
        <f t="shared" si="7"/>
        <v>12501</v>
      </c>
      <c r="K46" s="22">
        <v>1417</v>
      </c>
      <c r="L46" s="27" t="s">
        <v>13</v>
      </c>
      <c r="M46" s="22">
        <v>11084</v>
      </c>
      <c r="N46" s="37">
        <v>11947</v>
      </c>
      <c r="O46" s="37">
        <v>1082</v>
      </c>
      <c r="P46" s="46" t="s">
        <v>15</v>
      </c>
      <c r="Q46" s="20">
        <v>10865</v>
      </c>
      <c r="R46" s="37">
        <f aca="true" t="shared" si="9" ref="R46:R51">S46+U46</f>
        <v>11180</v>
      </c>
      <c r="S46" s="129">
        <v>683</v>
      </c>
      <c r="T46" s="27" t="s">
        <v>13</v>
      </c>
      <c r="U46" s="129">
        <v>10497</v>
      </c>
      <c r="V46" s="98">
        <f t="shared" si="4"/>
        <v>10797</v>
      </c>
      <c r="W46" s="125">
        <v>508</v>
      </c>
      <c r="X46" s="98" t="s">
        <v>13</v>
      </c>
      <c r="Y46" s="125">
        <v>10289</v>
      </c>
    </row>
    <row r="47" spans="1:25" ht="14.25" customHeight="1">
      <c r="A47" s="75"/>
      <c r="B47" s="134"/>
      <c r="C47" s="9"/>
      <c r="D47" s="29" t="s">
        <v>3</v>
      </c>
      <c r="E47" s="21"/>
      <c r="F47" s="39">
        <f t="shared" si="5"/>
        <v>696</v>
      </c>
      <c r="G47" s="24">
        <v>87</v>
      </c>
      <c r="H47" s="28" t="s">
        <v>13</v>
      </c>
      <c r="I47" s="24">
        <v>609</v>
      </c>
      <c r="J47" s="23">
        <f t="shared" si="7"/>
        <v>680</v>
      </c>
      <c r="K47" s="24">
        <v>65</v>
      </c>
      <c r="L47" s="28" t="s">
        <v>13</v>
      </c>
      <c r="M47" s="24">
        <v>615</v>
      </c>
      <c r="N47" s="36">
        <v>637</v>
      </c>
      <c r="O47" s="36">
        <v>46</v>
      </c>
      <c r="P47" s="45" t="s">
        <v>15</v>
      </c>
      <c r="Q47" s="23">
        <v>591</v>
      </c>
      <c r="R47" s="36">
        <f t="shared" si="9"/>
        <v>666</v>
      </c>
      <c r="S47" s="130">
        <v>39</v>
      </c>
      <c r="T47" s="28" t="s">
        <v>13</v>
      </c>
      <c r="U47" s="130">
        <v>627</v>
      </c>
      <c r="V47" s="99">
        <f t="shared" si="4"/>
        <v>618</v>
      </c>
      <c r="W47" s="127">
        <v>26</v>
      </c>
      <c r="X47" s="99" t="s">
        <v>13</v>
      </c>
      <c r="Y47" s="127">
        <v>592</v>
      </c>
    </row>
    <row r="48" spans="1:25" ht="14.25" customHeight="1">
      <c r="A48" s="75"/>
      <c r="B48" s="135" t="s">
        <v>50</v>
      </c>
      <c r="C48" s="9"/>
      <c r="D48" s="32" t="s">
        <v>2</v>
      </c>
      <c r="E48" s="35"/>
      <c r="F48" s="38">
        <f t="shared" si="5"/>
        <v>7850</v>
      </c>
      <c r="G48" s="22">
        <v>1352</v>
      </c>
      <c r="H48" s="27" t="s">
        <v>13</v>
      </c>
      <c r="I48" s="22">
        <v>6498</v>
      </c>
      <c r="J48" s="20">
        <f t="shared" si="7"/>
        <v>6809</v>
      </c>
      <c r="K48" s="22">
        <v>1363</v>
      </c>
      <c r="L48" s="27" t="s">
        <v>13</v>
      </c>
      <c r="M48" s="22">
        <v>5446</v>
      </c>
      <c r="N48" s="20">
        <v>5926</v>
      </c>
      <c r="O48" s="20">
        <v>1082</v>
      </c>
      <c r="P48" s="25" t="s">
        <v>15</v>
      </c>
      <c r="Q48" s="20">
        <v>4898</v>
      </c>
      <c r="R48" s="37">
        <f t="shared" si="9"/>
        <v>5974</v>
      </c>
      <c r="S48" s="129">
        <v>1065</v>
      </c>
      <c r="T48" s="27" t="s">
        <v>13</v>
      </c>
      <c r="U48" s="129">
        <v>4909</v>
      </c>
      <c r="V48" s="98">
        <f t="shared" si="4"/>
        <v>4980</v>
      </c>
      <c r="W48" s="125">
        <v>659</v>
      </c>
      <c r="X48" s="98" t="s">
        <v>13</v>
      </c>
      <c r="Y48" s="125">
        <v>4321</v>
      </c>
    </row>
    <row r="49" spans="1:25" ht="14.25" customHeight="1">
      <c r="A49" s="7"/>
      <c r="B49" s="134"/>
      <c r="C49" s="9"/>
      <c r="D49" s="29" t="s">
        <v>3</v>
      </c>
      <c r="E49" s="21"/>
      <c r="F49" s="39">
        <f t="shared" si="5"/>
        <v>515</v>
      </c>
      <c r="G49" s="24">
        <v>69</v>
      </c>
      <c r="H49" s="28" t="s">
        <v>13</v>
      </c>
      <c r="I49" s="24">
        <v>446</v>
      </c>
      <c r="J49" s="23">
        <f t="shared" si="7"/>
        <v>482</v>
      </c>
      <c r="K49" s="24">
        <v>76</v>
      </c>
      <c r="L49" s="28" t="s">
        <v>13</v>
      </c>
      <c r="M49" s="24">
        <v>406</v>
      </c>
      <c r="N49" s="23">
        <v>439</v>
      </c>
      <c r="O49" s="23">
        <v>66</v>
      </c>
      <c r="P49" s="26" t="s">
        <v>15</v>
      </c>
      <c r="Q49" s="23">
        <v>373</v>
      </c>
      <c r="R49" s="36">
        <f t="shared" si="9"/>
        <v>432</v>
      </c>
      <c r="S49" s="130">
        <v>57</v>
      </c>
      <c r="T49" s="28" t="s">
        <v>13</v>
      </c>
      <c r="U49" s="130">
        <v>375</v>
      </c>
      <c r="V49" s="99">
        <f t="shared" si="4"/>
        <v>396</v>
      </c>
      <c r="W49" s="127">
        <v>54</v>
      </c>
      <c r="X49" s="99" t="s">
        <v>13</v>
      </c>
      <c r="Y49" s="127">
        <v>342</v>
      </c>
    </row>
    <row r="50" spans="1:25" ht="14.25" customHeight="1">
      <c r="A50" s="143"/>
      <c r="B50" s="134" t="s">
        <v>14</v>
      </c>
      <c r="C50" s="14"/>
      <c r="D50" s="32" t="s">
        <v>2</v>
      </c>
      <c r="E50" s="32"/>
      <c r="F50" s="69" t="s">
        <v>13</v>
      </c>
      <c r="G50" s="27" t="s">
        <v>13</v>
      </c>
      <c r="H50" s="27" t="s">
        <v>13</v>
      </c>
      <c r="I50" s="27" t="s">
        <v>13</v>
      </c>
      <c r="J50" s="20">
        <f>SUM(K50:M50)</f>
        <v>60575</v>
      </c>
      <c r="K50" s="22">
        <v>7403</v>
      </c>
      <c r="L50" s="27" t="s">
        <v>13</v>
      </c>
      <c r="M50" s="22">
        <v>53172</v>
      </c>
      <c r="N50" s="20">
        <v>37557</v>
      </c>
      <c r="O50" s="20">
        <v>3793</v>
      </c>
      <c r="P50" s="25" t="s">
        <v>15</v>
      </c>
      <c r="Q50" s="20">
        <v>33764</v>
      </c>
      <c r="R50" s="37">
        <f t="shared" si="9"/>
        <v>36440</v>
      </c>
      <c r="S50" s="129">
        <v>4405</v>
      </c>
      <c r="T50" s="27" t="s">
        <v>13</v>
      </c>
      <c r="U50" s="129">
        <v>32035</v>
      </c>
      <c r="V50" s="98" t="s">
        <v>13</v>
      </c>
      <c r="W50" s="98" t="s">
        <v>13</v>
      </c>
      <c r="X50" s="98" t="s">
        <v>13</v>
      </c>
      <c r="Y50" s="98" t="s">
        <v>13</v>
      </c>
    </row>
    <row r="51" spans="1:25" ht="14.25" customHeight="1">
      <c r="A51" s="146"/>
      <c r="B51" s="134"/>
      <c r="C51" s="14"/>
      <c r="D51" s="29" t="s">
        <v>3</v>
      </c>
      <c r="E51" s="29"/>
      <c r="F51" s="70" t="s">
        <v>13</v>
      </c>
      <c r="G51" s="28" t="s">
        <v>13</v>
      </c>
      <c r="H51" s="28" t="s">
        <v>13</v>
      </c>
      <c r="I51" s="28" t="s">
        <v>13</v>
      </c>
      <c r="J51" s="23">
        <f>SUM(K51:M51)</f>
        <v>2811</v>
      </c>
      <c r="K51" s="24">
        <v>346</v>
      </c>
      <c r="L51" s="28" t="s">
        <v>13</v>
      </c>
      <c r="M51" s="24">
        <v>2465</v>
      </c>
      <c r="N51" s="23">
        <v>2246</v>
      </c>
      <c r="O51" s="23">
        <v>255</v>
      </c>
      <c r="P51" s="26" t="s">
        <v>15</v>
      </c>
      <c r="Q51" s="47">
        <v>1991</v>
      </c>
      <c r="R51" s="36">
        <f t="shared" si="9"/>
        <v>2238</v>
      </c>
      <c r="S51" s="130">
        <v>273</v>
      </c>
      <c r="T51" s="28" t="s">
        <v>13</v>
      </c>
      <c r="U51" s="130">
        <v>1965</v>
      </c>
      <c r="V51" s="99" t="s">
        <v>13</v>
      </c>
      <c r="W51" s="99" t="s">
        <v>13</v>
      </c>
      <c r="X51" s="99" t="s">
        <v>13</v>
      </c>
      <c r="Y51" s="99" t="s">
        <v>13</v>
      </c>
    </row>
    <row r="52" spans="1:25" ht="14.25" customHeight="1">
      <c r="A52" s="143"/>
      <c r="B52" s="135" t="s">
        <v>51</v>
      </c>
      <c r="C52" s="14"/>
      <c r="D52" s="32" t="s">
        <v>2</v>
      </c>
      <c r="E52" s="131"/>
      <c r="F52" s="121" t="s">
        <v>57</v>
      </c>
      <c r="G52" s="122" t="s">
        <v>57</v>
      </c>
      <c r="H52" s="122" t="s">
        <v>57</v>
      </c>
      <c r="I52" s="122" t="s">
        <v>57</v>
      </c>
      <c r="J52" s="122" t="s">
        <v>57</v>
      </c>
      <c r="K52" s="122" t="s">
        <v>57</v>
      </c>
      <c r="L52" s="122" t="s">
        <v>57</v>
      </c>
      <c r="M52" s="122" t="s">
        <v>57</v>
      </c>
      <c r="N52" s="122" t="s">
        <v>57</v>
      </c>
      <c r="O52" s="122" t="s">
        <v>13</v>
      </c>
      <c r="P52" s="122" t="s">
        <v>13</v>
      </c>
      <c r="Q52" s="122" t="s">
        <v>13</v>
      </c>
      <c r="R52" s="122" t="s">
        <v>13</v>
      </c>
      <c r="S52" s="122" t="s">
        <v>13</v>
      </c>
      <c r="T52" s="122" t="s">
        <v>13</v>
      </c>
      <c r="U52" s="122" t="s">
        <v>13</v>
      </c>
      <c r="V52" s="98">
        <f t="shared" si="4"/>
        <v>14559</v>
      </c>
      <c r="W52" s="119">
        <v>1256</v>
      </c>
      <c r="X52" s="98" t="s">
        <v>57</v>
      </c>
      <c r="Y52" s="119">
        <v>13303</v>
      </c>
    </row>
    <row r="53" spans="1:25" ht="14.25" customHeight="1">
      <c r="A53" s="146"/>
      <c r="B53" s="134"/>
      <c r="C53" s="14"/>
      <c r="D53" s="29" t="s">
        <v>3</v>
      </c>
      <c r="E53" s="132"/>
      <c r="F53" s="123" t="s">
        <v>13</v>
      </c>
      <c r="G53" s="124" t="s">
        <v>13</v>
      </c>
      <c r="H53" s="124" t="s">
        <v>13</v>
      </c>
      <c r="I53" s="124" t="s">
        <v>13</v>
      </c>
      <c r="J53" s="124" t="s">
        <v>13</v>
      </c>
      <c r="K53" s="124" t="s">
        <v>13</v>
      </c>
      <c r="L53" s="124" t="s">
        <v>13</v>
      </c>
      <c r="M53" s="124" t="s">
        <v>13</v>
      </c>
      <c r="N53" s="124" t="s">
        <v>13</v>
      </c>
      <c r="O53" s="124" t="s">
        <v>13</v>
      </c>
      <c r="P53" s="124" t="s">
        <v>13</v>
      </c>
      <c r="Q53" s="124" t="s">
        <v>13</v>
      </c>
      <c r="R53" s="124" t="s">
        <v>13</v>
      </c>
      <c r="S53" s="124" t="s">
        <v>13</v>
      </c>
      <c r="T53" s="124" t="s">
        <v>13</v>
      </c>
      <c r="U53" s="124" t="s">
        <v>13</v>
      </c>
      <c r="V53" s="99">
        <f t="shared" si="4"/>
        <v>589</v>
      </c>
      <c r="W53" s="120">
        <v>59</v>
      </c>
      <c r="X53" s="99" t="s">
        <v>57</v>
      </c>
      <c r="Y53" s="120">
        <v>530</v>
      </c>
    </row>
    <row r="54" spans="1:25" ht="4.5" customHeight="1">
      <c r="A54" s="71"/>
      <c r="B54" s="104"/>
      <c r="C54" s="71"/>
      <c r="D54" s="105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108"/>
      <c r="W54" s="112"/>
      <c r="X54" s="113"/>
      <c r="Y54" s="112"/>
    </row>
    <row r="55" spans="1:25" ht="15" customHeight="1">
      <c r="A55" s="5" t="s">
        <v>61</v>
      </c>
      <c r="B55" s="52"/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107"/>
      <c r="W55" s="111"/>
      <c r="Y55" s="100" t="s">
        <v>18</v>
      </c>
    </row>
    <row r="56" spans="1:25" ht="15" customHeight="1">
      <c r="A56" s="5" t="s">
        <v>62</v>
      </c>
      <c r="B56" s="52"/>
      <c r="C56" s="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107"/>
      <c r="W56" s="111"/>
      <c r="Y56" s="100"/>
    </row>
    <row r="57" spans="1:25" ht="15" customHeight="1">
      <c r="A57" s="5" t="s">
        <v>63</v>
      </c>
      <c r="B57" s="52"/>
      <c r="C57" s="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107"/>
      <c r="W57" s="111"/>
      <c r="Y57" s="100"/>
    </row>
    <row r="58" spans="1:25" ht="15" customHeight="1">
      <c r="A58" s="5" t="s">
        <v>58</v>
      </c>
      <c r="B58" s="52"/>
      <c r="C58" s="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107"/>
      <c r="W58" s="111"/>
      <c r="Y58" s="100"/>
    </row>
    <row r="59" spans="1:25" ht="15" customHeight="1">
      <c r="A59" s="5" t="s">
        <v>59</v>
      </c>
      <c r="C59" s="5"/>
      <c r="D59" s="7"/>
      <c r="E59" s="7"/>
      <c r="F59" s="7"/>
      <c r="G59" s="7"/>
      <c r="H59" s="5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109"/>
      <c r="W59" s="114"/>
      <c r="X59" s="109"/>
      <c r="Y59" s="114"/>
    </row>
    <row r="60" spans="1:25" ht="13.5">
      <c r="A60" s="5" t="s">
        <v>60</v>
      </c>
      <c r="B60" s="5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109"/>
      <c r="W60" s="114"/>
      <c r="X60" s="109"/>
      <c r="Y60" s="114"/>
    </row>
    <row r="61" spans="1:25" ht="13.5">
      <c r="A61" s="2"/>
      <c r="B61" s="5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07"/>
      <c r="W61" s="111"/>
      <c r="X61" s="107"/>
      <c r="Y61" s="111"/>
    </row>
    <row r="62" spans="1:25" ht="13.5">
      <c r="A62" s="2"/>
      <c r="B62" s="5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07"/>
      <c r="W62" s="111"/>
      <c r="X62" s="100"/>
      <c r="Y62" s="111"/>
    </row>
    <row r="63" spans="1:25" ht="13.5">
      <c r="A63" s="2"/>
      <c r="B63" s="5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07"/>
      <c r="W63" s="111"/>
      <c r="X63" s="107"/>
      <c r="Y63" s="111"/>
    </row>
  </sheetData>
  <sheetProtection/>
  <mergeCells count="31">
    <mergeCell ref="B42:B43"/>
    <mergeCell ref="B44:B45"/>
    <mergeCell ref="B46:B47"/>
    <mergeCell ref="B48:B49"/>
    <mergeCell ref="B50:B51"/>
    <mergeCell ref="V5:Y5"/>
    <mergeCell ref="B28:B29"/>
    <mergeCell ref="B30:B31"/>
    <mergeCell ref="B32:B33"/>
    <mergeCell ref="F5:I5"/>
    <mergeCell ref="B16:B17"/>
    <mergeCell ref="B26:B27"/>
    <mergeCell ref="N5:Q5"/>
    <mergeCell ref="R5:U5"/>
    <mergeCell ref="A5:D6"/>
    <mergeCell ref="A52:A53"/>
    <mergeCell ref="B52:B53"/>
    <mergeCell ref="B12:B13"/>
    <mergeCell ref="B10:B11"/>
    <mergeCell ref="B14:B15"/>
    <mergeCell ref="B34:B35"/>
    <mergeCell ref="B18:B19"/>
    <mergeCell ref="B20:B21"/>
    <mergeCell ref="B22:B23"/>
    <mergeCell ref="A50:A51"/>
    <mergeCell ref="B24:B25"/>
    <mergeCell ref="J5:M5"/>
    <mergeCell ref="B40:B41"/>
    <mergeCell ref="B36:B37"/>
    <mergeCell ref="B38:B39"/>
    <mergeCell ref="B8:B9"/>
  </mergeCells>
  <printOptions/>
  <pageMargins left="0.2362204724409449" right="0.2362204724409449" top="0.2362204724409449" bottom="0.1968503937007874" header="0.31496062992125984" footer="0.1968503937007874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2009-11-05T02:19:09Z</cp:lastPrinted>
  <dcterms:created xsi:type="dcterms:W3CDTF">2004-01-08T09:33:14Z</dcterms:created>
  <dcterms:modified xsi:type="dcterms:W3CDTF">2009-11-05T02:28:15Z</dcterms:modified>
  <cp:category/>
  <cp:version/>
  <cp:contentType/>
  <cp:contentStatus/>
</cp:coreProperties>
</file>