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Area" localSheetId="0">'open'!$A$1:$R$322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<sst xmlns="http://schemas.openxmlformats.org/spreadsheetml/2006/main" count="407" uniqueCount="109">
  <si>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</si>
  <si>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</si>
  <si>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</si>
  <si>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</si>
  <si>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</si>
  <si>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</si>
  <si>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</si>
  <si>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</si>
  <si>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</si>
  <si>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</si>
  <si>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</si>
  <si>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</si>
  <si>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</si>
  <si>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</si>
  <si>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</si>
  <si>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</si>
  <si>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</si>
  <si>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</si>
  <si>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</si>
  <si>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</si>
  <si>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</si>
  <si>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</si>
  <si>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</si>
  <si>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</si>
  <si>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</si>
  <si>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</si>
  <si>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</si>
  <si>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</si>
  <si>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</si>
  <si>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</si>
  <si>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</si>
  <si>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</si>
  <si>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</si>
  <si>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</si>
  <si>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</si>
  <si>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</si>
  <si>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</si>
  <si>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</si>
  <si>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</si>
  <si>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</si>
  <si>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</si>
  <si>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</si>
  <si>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</si>
  <si>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</si>
  <si>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</si>
  <si>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</si>
  <si>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</si>
  <si>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</si>
  <si>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</si>
  <si>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</si>
  <si>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・・・</t>
  </si>
  <si>
    <t>平成20年　4月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</si>
  <si>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</si>
  <si>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</si>
  <si>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</si>
  <si>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</si>
  <si>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</si>
  <si>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</si>
  <si>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　11月</t>
  </si>
  <si>
    <t>　由比町</t>
  </si>
  <si>
    <r>
      <t>　　　　清水区</t>
    </r>
    <r>
      <rPr>
        <sz val="8"/>
        <rFont val="ＭＳ ゴシック"/>
        <family val="3"/>
      </rPr>
      <t>(由比含む)</t>
    </r>
  </si>
  <si>
    <t>平成20年　12月</t>
  </si>
  <si>
    <t>平成21年　1月</t>
  </si>
  <si>
    <t>平成21年　2月</t>
  </si>
  <si>
    <t>平成21年　3月</t>
  </si>
  <si>
    <t>平成21年　4月</t>
  </si>
  <si>
    <t>平成21年　5月</t>
  </si>
  <si>
    <t>平成21年　6月</t>
  </si>
  <si>
    <t>平成21年　7月</t>
  </si>
  <si>
    <t>平成21年　8月</t>
  </si>
  <si>
    <t>平成21年　9月</t>
  </si>
  <si>
    <t>平成21年　10月</t>
  </si>
  <si>
    <t>平成21年　11月</t>
  </si>
  <si>
    <t>平成21年　12月</t>
  </si>
  <si>
    <t xml:space="preserve">   住民基本台帳 （日本人）</t>
  </si>
  <si>
    <t>（注５） 区ごとの人口の内訳は、発行月及びその前月のみ表示していますが、Excelの行の再表示により表示することができます。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</si>
  <si>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</si>
  <si>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</si>
  <si>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平成22年　1月</t>
  </si>
  <si>
    <t>平成22年　2月</t>
  </si>
  <si>
    <t>平成22年　3月</t>
  </si>
  <si>
    <t>平成22年　4月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</si>
  <si>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</si>
  <si>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</si>
  <si>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</si>
  <si>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</si>
  <si>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</si>
  <si>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</si>
  <si>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</si>
  <si>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</si>
  <si>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</si>
  <si>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</si>
  <si>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</si>
  <si>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</si>
  <si>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</si>
  <si>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</si>
  <si>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</si>
  <si>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</si>
  <si>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</si>
  <si>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</si>
  <si>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</si>
  <si>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</si>
  <si>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 xml:space="preserve"> 静岡市情報管理課</t>
  </si>
  <si>
    <t>平成22年10月8日公表</t>
  </si>
  <si>
    <t>平成22年国勢調査(確報)</t>
  </si>
  <si>
    <t>（注１） 平成22年10月1日現在の推計人口は、平成22年国勢調査の確報値によるものです。</t>
  </si>
  <si>
    <t>平成23年11月1日修正</t>
  </si>
  <si>
    <t>（注２） 平成22年10月以降の推計人口は、平成22年国勢調査の確報値を基礎とした各月1日現在の人口で、移動数（出生・死亡・転出入など）により算出しています。</t>
  </si>
  <si>
    <t>　　　　 平成17年9月以前の推計人口は、平成17年国勢調査の確報値を基礎とした各月1日現在の人口で、移動数（出生・死亡・転出入など）により算出しています。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</si>
</sst>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8" xfId="48" applyFont="1" applyBorder="1" applyAlignment="1">
      <alignment horizontal="right"/>
    </xf>
    <xf numFmtId="38" fontId="7" fillId="0" borderId="18" xfId="48" applyFont="1" applyBorder="1" applyAlignment="1">
      <alignment horizontal="right"/>
    </xf>
    <xf numFmtId="38" fontId="7" fillId="0" borderId="19" xfId="48" applyFont="1" applyBorder="1" applyAlignment="1">
      <alignment horizontal="right"/>
    </xf>
    <xf numFmtId="38" fontId="7" fillId="0" borderId="15" xfId="48" applyFont="1" applyBorder="1" applyAlignment="1">
      <alignment vertical="center"/>
    </xf>
    <xf numFmtId="0" fontId="7" fillId="0" borderId="29" xfId="0" applyFont="1" applyBorder="1" applyAlignment="1" quotePrefix="1">
      <alignment horizontal="left" vertical="center"/>
    </xf>
    <xf numFmtId="38" fontId="7" fillId="0" borderId="30" xfId="48" applyFont="1" applyBorder="1" applyAlignment="1">
      <alignment vertical="center"/>
    </xf>
    <xf numFmtId="38" fontId="7" fillId="0" borderId="31" xfId="48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32" xfId="48" applyFont="1" applyFill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32" xfId="48" applyFont="1" applyBorder="1" applyAlignment="1">
      <alignment vertical="center"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33" xfId="0" applyFont="1" applyBorder="1" applyAlignment="1" quotePrefix="1">
      <alignment horizontal="center" vertical="center" wrapText="1"/>
    </xf>
    <xf numFmtId="0" fontId="5" fillId="0" borderId="34" xfId="0" applyFont="1" applyBorder="1" applyAlignment="1" quotePrefix="1">
      <alignment horizontal="center" vertical="center" wrapText="1"/>
    </xf>
    <xf numFmtId="0" fontId="5" fillId="0" borderId="35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5" fillId="0" borderId="34" xfId="0" applyFont="1" applyBorder="1" applyAlignment="1" quotePrefix="1">
      <alignment horizontal="center" vertical="center"/>
    </xf>
    <xf numFmtId="0" fontId="5" fillId="0" borderId="35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3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6" customWidth="1"/>
    <col min="2" max="2" width="22.25390625" style="26" customWidth="1"/>
    <col min="3" max="3" width="8.375" style="26" customWidth="1"/>
    <col min="4" max="4" width="7.875" style="26" customWidth="1"/>
    <col min="5" max="5" width="7.75390625" style="26" customWidth="1"/>
    <col min="6" max="10" width="7.625" style="26" customWidth="1"/>
    <col min="11" max="14" width="7.125" style="26" customWidth="1"/>
    <col min="15" max="18" width="7.625" style="26" customWidth="1"/>
    <col min="19" max="16384" width="9.00390625" style="26" customWidth="1"/>
  </cols>
  <sheetData>
    <row r="1" spans="3:16" ht="30" customHeight="1" thickBot="1">
      <c r="C1" s="27" t="s">
        <v>0</v>
      </c>
      <c r="G1" s="81" t="s">
        <v>103</v>
      </c>
      <c r="H1" s="82"/>
      <c r="J1" s="81"/>
      <c r="K1" s="81" t="s">
        <v>106</v>
      </c>
      <c r="O1" s="26" t="s">
        <v>102</v>
      </c>
      <c r="P1" s="28"/>
    </row>
    <row r="2" spans="2:46" s="30" customFormat="1" ht="36" customHeight="1">
      <c r="B2" s="86" t="s">
        <v>1</v>
      </c>
      <c r="C2" s="88" t="s">
        <v>9</v>
      </c>
      <c r="D2" s="88"/>
      <c r="E2" s="88"/>
      <c r="F2" s="89"/>
      <c r="G2" s="90" t="s">
        <v>74</v>
      </c>
      <c r="H2" s="91"/>
      <c r="I2" s="91"/>
      <c r="J2" s="92"/>
      <c r="K2" s="90" t="s">
        <v>14</v>
      </c>
      <c r="L2" s="91"/>
      <c r="M2" s="91"/>
      <c r="N2" s="92"/>
      <c r="O2" s="83" t="s">
        <v>10</v>
      </c>
      <c r="P2" s="84"/>
      <c r="Q2" s="84"/>
      <c r="R2" s="85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2:46" s="32" customFormat="1" ht="18.75" customHeight="1" thickBot="1">
      <c r="B3" s="87"/>
      <c r="C3" s="20" t="s">
        <v>2</v>
      </c>
      <c r="D3" s="20" t="s">
        <v>3</v>
      </c>
      <c r="E3" s="20" t="s">
        <v>4</v>
      </c>
      <c r="F3" s="21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2:46" s="2" customFormat="1" ht="16.5" customHeight="1">
      <c r="B4" s="45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0" t="s">
        <v>104</v>
      </c>
      <c r="C5" s="57"/>
      <c r="D5" s="57"/>
      <c r="E5" s="57"/>
      <c r="F5" s="58"/>
      <c r="G5" s="59"/>
      <c r="H5" s="57"/>
      <c r="I5" s="57"/>
      <c r="J5" s="58"/>
      <c r="K5" s="57"/>
      <c r="L5" s="57"/>
      <c r="M5" s="57"/>
      <c r="N5" s="58"/>
      <c r="O5" s="57"/>
      <c r="P5" s="57"/>
      <c r="Q5" s="57"/>
      <c r="R5" s="5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1" t="s">
        <v>46</v>
      </c>
      <c r="C6" s="11">
        <v>716197</v>
      </c>
      <c r="D6" s="11">
        <v>348609</v>
      </c>
      <c r="E6" s="11">
        <v>367588</v>
      </c>
      <c r="F6" s="12">
        <v>279019</v>
      </c>
      <c r="G6" s="10" t="s">
        <v>8</v>
      </c>
      <c r="H6" s="13" t="s">
        <v>8</v>
      </c>
      <c r="I6" s="13" t="s">
        <v>8</v>
      </c>
      <c r="J6" s="14" t="s">
        <v>8</v>
      </c>
      <c r="K6" s="13" t="s">
        <v>8</v>
      </c>
      <c r="L6" s="13" t="s">
        <v>8</v>
      </c>
      <c r="M6" s="13" t="s">
        <v>8</v>
      </c>
      <c r="N6" s="14" t="s">
        <v>8</v>
      </c>
      <c r="O6" s="13" t="s">
        <v>8</v>
      </c>
      <c r="P6" s="13" t="s">
        <v>8</v>
      </c>
      <c r="Q6" s="13" t="s">
        <v>8</v>
      </c>
      <c r="R6" s="14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1" t="s">
        <v>47</v>
      </c>
      <c r="C7" s="11">
        <v>255375</v>
      </c>
      <c r="D7" s="11">
        <v>123042</v>
      </c>
      <c r="E7" s="11">
        <v>132333</v>
      </c>
      <c r="F7" s="12">
        <v>98767</v>
      </c>
      <c r="G7" s="10" t="s">
        <v>8</v>
      </c>
      <c r="H7" s="13" t="s">
        <v>8</v>
      </c>
      <c r="I7" s="13" t="s">
        <v>8</v>
      </c>
      <c r="J7" s="14" t="s">
        <v>8</v>
      </c>
      <c r="K7" s="13" t="s">
        <v>8</v>
      </c>
      <c r="L7" s="13" t="s">
        <v>8</v>
      </c>
      <c r="M7" s="13" t="s">
        <v>8</v>
      </c>
      <c r="N7" s="14" t="s">
        <v>8</v>
      </c>
      <c r="O7" s="13" t="s">
        <v>8</v>
      </c>
      <c r="P7" s="13" t="s">
        <v>8</v>
      </c>
      <c r="Q7" s="13" t="s">
        <v>8</v>
      </c>
      <c r="R7" s="14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1" t="s">
        <v>48</v>
      </c>
      <c r="C8" s="11">
        <v>213059</v>
      </c>
      <c r="D8" s="11">
        <v>105195</v>
      </c>
      <c r="E8" s="11">
        <v>107864</v>
      </c>
      <c r="F8" s="12">
        <v>87433</v>
      </c>
      <c r="G8" s="10" t="s">
        <v>8</v>
      </c>
      <c r="H8" s="13" t="s">
        <v>8</v>
      </c>
      <c r="I8" s="13" t="s">
        <v>50</v>
      </c>
      <c r="J8" s="14" t="s">
        <v>8</v>
      </c>
      <c r="K8" s="13" t="s">
        <v>8</v>
      </c>
      <c r="L8" s="13" t="s">
        <v>8</v>
      </c>
      <c r="M8" s="13" t="s">
        <v>8</v>
      </c>
      <c r="N8" s="14" t="s">
        <v>8</v>
      </c>
      <c r="O8" s="13" t="s">
        <v>8</v>
      </c>
      <c r="P8" s="13" t="s">
        <v>8</v>
      </c>
      <c r="Q8" s="13" t="s">
        <v>8</v>
      </c>
      <c r="R8" s="14" t="s">
        <v>8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 thickBot="1">
      <c r="B9" s="62" t="s">
        <v>49</v>
      </c>
      <c r="C9" s="22">
        <v>247763</v>
      </c>
      <c r="D9" s="22">
        <v>120372</v>
      </c>
      <c r="E9" s="22">
        <v>127391</v>
      </c>
      <c r="F9" s="46">
        <v>92819</v>
      </c>
      <c r="G9" s="47" t="s">
        <v>8</v>
      </c>
      <c r="H9" s="48" t="s">
        <v>8</v>
      </c>
      <c r="I9" s="48" t="s">
        <v>8</v>
      </c>
      <c r="J9" s="49" t="s">
        <v>8</v>
      </c>
      <c r="K9" s="48" t="s">
        <v>8</v>
      </c>
      <c r="L9" s="48" t="s">
        <v>8</v>
      </c>
      <c r="M9" s="48" t="s">
        <v>8</v>
      </c>
      <c r="N9" s="49" t="s">
        <v>8</v>
      </c>
      <c r="O9" s="48" t="s">
        <v>8</v>
      </c>
      <c r="P9" s="48" t="s">
        <v>8</v>
      </c>
      <c r="Q9" s="48" t="s">
        <v>8</v>
      </c>
      <c r="R9" s="49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32" customFormat="1" ht="16.5" customHeight="1" hidden="1">
      <c r="B10" s="50" t="s">
        <v>15</v>
      </c>
      <c r="C10" s="51">
        <f>SUM(D10:E10)</f>
        <v>713723</v>
      </c>
      <c r="D10" s="51">
        <f>SUM(D11:D14)</f>
        <v>347230</v>
      </c>
      <c r="E10" s="51">
        <f>SUM(E11:E14)</f>
        <v>366493</v>
      </c>
      <c r="F10" s="52">
        <f>SUM(F11:F14)</f>
        <v>268392</v>
      </c>
      <c r="G10" s="51">
        <f aca="true" t="shared" si="0" ref="G10:R10">SUM(G11:G14)</f>
        <v>714965</v>
      </c>
      <c r="H10" s="53">
        <f t="shared" si="0"/>
        <v>349291</v>
      </c>
      <c r="I10" s="53">
        <f t="shared" si="0"/>
        <v>365674</v>
      </c>
      <c r="J10" s="53">
        <f t="shared" si="0"/>
        <v>276696</v>
      </c>
      <c r="K10" s="54">
        <f t="shared" si="0"/>
        <v>8484</v>
      </c>
      <c r="L10" s="51">
        <f t="shared" si="0"/>
        <v>3687</v>
      </c>
      <c r="M10" s="51">
        <f t="shared" si="0"/>
        <v>4797</v>
      </c>
      <c r="N10" s="52">
        <f t="shared" si="0"/>
        <v>5805</v>
      </c>
      <c r="O10" s="51">
        <f t="shared" si="0"/>
        <v>723449</v>
      </c>
      <c r="P10" s="53">
        <f t="shared" si="0"/>
        <v>352978</v>
      </c>
      <c r="Q10" s="53">
        <f t="shared" si="0"/>
        <v>370471</v>
      </c>
      <c r="R10" s="55">
        <f t="shared" si="0"/>
        <v>282501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2:46" s="32" customFormat="1" ht="16.5" customHeight="1" hidden="1">
      <c r="B11" s="33" t="s">
        <v>11</v>
      </c>
      <c r="C11" s="16">
        <v>262764</v>
      </c>
      <c r="D11" s="16">
        <v>126707</v>
      </c>
      <c r="E11" s="16">
        <v>136057</v>
      </c>
      <c r="F11" s="17">
        <v>98702</v>
      </c>
      <c r="G11" s="16">
        <v>261839</v>
      </c>
      <c r="H11" s="18">
        <v>126382</v>
      </c>
      <c r="I11" s="18">
        <v>135457</v>
      </c>
      <c r="J11" s="18">
        <v>101750</v>
      </c>
      <c r="K11" s="19">
        <v>2749</v>
      </c>
      <c r="L11" s="16">
        <v>990</v>
      </c>
      <c r="M11" s="16">
        <v>1759</v>
      </c>
      <c r="N11" s="17">
        <v>2002</v>
      </c>
      <c r="O11" s="16">
        <f aca="true" t="shared" si="1" ref="O11:R12">G11+K11</f>
        <v>264588</v>
      </c>
      <c r="P11" s="18">
        <f t="shared" si="1"/>
        <v>127372</v>
      </c>
      <c r="Q11" s="18">
        <f t="shared" si="1"/>
        <v>137216</v>
      </c>
      <c r="R11" s="34">
        <f t="shared" si="1"/>
        <v>103752</v>
      </c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</row>
    <row r="12" spans="2:46" s="32" customFormat="1" ht="16.5" customHeight="1" hidden="1">
      <c r="B12" s="33" t="s">
        <v>12</v>
      </c>
      <c r="C12" s="16">
        <v>208055</v>
      </c>
      <c r="D12" s="16">
        <v>102337</v>
      </c>
      <c r="E12" s="16">
        <v>105718</v>
      </c>
      <c r="F12" s="17">
        <v>81548</v>
      </c>
      <c r="G12" s="16">
        <v>207941</v>
      </c>
      <c r="H12" s="18">
        <v>103116</v>
      </c>
      <c r="I12" s="18">
        <v>104825</v>
      </c>
      <c r="J12" s="18">
        <v>83742</v>
      </c>
      <c r="K12" s="19">
        <v>2843</v>
      </c>
      <c r="L12" s="16">
        <v>1303</v>
      </c>
      <c r="M12" s="16">
        <v>1540</v>
      </c>
      <c r="N12" s="17">
        <v>1913</v>
      </c>
      <c r="O12" s="35">
        <f t="shared" si="1"/>
        <v>210784</v>
      </c>
      <c r="P12" s="18">
        <f t="shared" si="1"/>
        <v>104419</v>
      </c>
      <c r="Q12" s="18">
        <f t="shared" si="1"/>
        <v>106365</v>
      </c>
      <c r="R12" s="34">
        <f t="shared" si="1"/>
        <v>85655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2:46" s="32" customFormat="1" ht="16.5" customHeight="1" hidden="1">
      <c r="B13" s="33" t="s">
        <v>13</v>
      </c>
      <c r="C13" s="16">
        <v>230067</v>
      </c>
      <c r="D13" s="16">
        <v>111955</v>
      </c>
      <c r="E13" s="16">
        <v>118112</v>
      </c>
      <c r="F13" s="17">
        <v>83823</v>
      </c>
      <c r="G13" s="16">
        <v>232109</v>
      </c>
      <c r="H13" s="18">
        <v>113433</v>
      </c>
      <c r="I13" s="18">
        <v>118676</v>
      </c>
      <c r="J13" s="40">
        <v>86926</v>
      </c>
      <c r="K13" s="41">
        <v>2682</v>
      </c>
      <c r="L13" s="16">
        <v>1300</v>
      </c>
      <c r="M13" s="16">
        <v>1382</v>
      </c>
      <c r="N13" s="17">
        <v>1777</v>
      </c>
      <c r="O13" s="16">
        <f>G13+K13</f>
        <v>234791</v>
      </c>
      <c r="P13" s="18">
        <f>H13+L13</f>
        <v>114733</v>
      </c>
      <c r="Q13" s="18">
        <f>I13+M13</f>
        <v>120058</v>
      </c>
      <c r="R13" s="34">
        <f>J13+N13</f>
        <v>88703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2:46" s="32" customFormat="1" ht="16.5" customHeight="1" hidden="1" thickBot="1">
      <c r="B14" s="36" t="s">
        <v>23</v>
      </c>
      <c r="C14" s="23">
        <v>12837</v>
      </c>
      <c r="D14" s="23">
        <v>6231</v>
      </c>
      <c r="E14" s="23">
        <v>6606</v>
      </c>
      <c r="F14" s="24">
        <v>4319</v>
      </c>
      <c r="G14" s="42">
        <v>13076</v>
      </c>
      <c r="H14" s="25">
        <v>6360</v>
      </c>
      <c r="I14" s="43">
        <v>6716</v>
      </c>
      <c r="J14" s="44">
        <v>4278</v>
      </c>
      <c r="K14" s="42">
        <v>210</v>
      </c>
      <c r="L14" s="23">
        <v>94</v>
      </c>
      <c r="M14" s="23">
        <v>116</v>
      </c>
      <c r="N14" s="24">
        <v>113</v>
      </c>
      <c r="O14" s="23">
        <v>13286</v>
      </c>
      <c r="P14" s="25">
        <v>6454</v>
      </c>
      <c r="Q14" s="25">
        <v>6832</v>
      </c>
      <c r="R14" s="37">
        <f>J14+N14</f>
        <v>4391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2:46" s="32" customFormat="1" ht="16.5" customHeight="1" hidden="1">
      <c r="B15" s="33" t="s">
        <v>16</v>
      </c>
      <c r="C15" s="16">
        <f aca="true" t="shared" si="2" ref="C15:C37">SUM(D15:E15)</f>
        <v>714015</v>
      </c>
      <c r="D15" s="16">
        <f>SUM(D16:D19)</f>
        <v>347367</v>
      </c>
      <c r="E15" s="16">
        <f>SUM(E16:E19)</f>
        <v>366648</v>
      </c>
      <c r="F15" s="17">
        <f>SUM(F16:F19)</f>
        <v>268791</v>
      </c>
      <c r="G15" s="16">
        <f aca="true" t="shared" si="3" ref="G15:R15">SUM(G16:G19)</f>
        <v>715207</v>
      </c>
      <c r="H15" s="18">
        <f t="shared" si="3"/>
        <v>349387</v>
      </c>
      <c r="I15" s="18">
        <f t="shared" si="3"/>
        <v>365820</v>
      </c>
      <c r="J15" s="18">
        <f t="shared" si="3"/>
        <v>277043</v>
      </c>
      <c r="K15" s="19">
        <f t="shared" si="3"/>
        <v>8534</v>
      </c>
      <c r="L15" s="16">
        <f t="shared" si="3"/>
        <v>3728</v>
      </c>
      <c r="M15" s="16">
        <f t="shared" si="3"/>
        <v>4806</v>
      </c>
      <c r="N15" s="17">
        <f t="shared" si="3"/>
        <v>5857</v>
      </c>
      <c r="O15" s="16">
        <f t="shared" si="3"/>
        <v>723741</v>
      </c>
      <c r="P15" s="18">
        <f t="shared" si="3"/>
        <v>353115</v>
      </c>
      <c r="Q15" s="18">
        <f t="shared" si="3"/>
        <v>370626</v>
      </c>
      <c r="R15" s="34">
        <f t="shared" si="3"/>
        <v>282900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2:46" s="32" customFormat="1" ht="16.5" customHeight="1" hidden="1">
      <c r="B16" s="33" t="s">
        <v>11</v>
      </c>
      <c r="C16" s="16">
        <f t="shared" si="2"/>
        <v>262838</v>
      </c>
      <c r="D16" s="16">
        <f aca="true" t="shared" si="4" ref="D16:F19">D11+(H16-H11)+(L16-L11)</f>
        <v>126769</v>
      </c>
      <c r="E16" s="16">
        <f t="shared" si="4"/>
        <v>136069</v>
      </c>
      <c r="F16" s="17">
        <f t="shared" si="4"/>
        <v>98825</v>
      </c>
      <c r="G16" s="16">
        <v>261897</v>
      </c>
      <c r="H16" s="18">
        <v>126420</v>
      </c>
      <c r="I16" s="18">
        <v>135477</v>
      </c>
      <c r="J16" s="18">
        <v>101853</v>
      </c>
      <c r="K16" s="19">
        <v>2765</v>
      </c>
      <c r="L16" s="16">
        <v>1014</v>
      </c>
      <c r="M16" s="16">
        <v>1751</v>
      </c>
      <c r="N16" s="17">
        <v>2022</v>
      </c>
      <c r="O16" s="16">
        <f aca="true" t="shared" si="5" ref="O16:R17">G16+K16</f>
        <v>264662</v>
      </c>
      <c r="P16" s="18">
        <f t="shared" si="5"/>
        <v>127434</v>
      </c>
      <c r="Q16" s="18">
        <f t="shared" si="5"/>
        <v>137228</v>
      </c>
      <c r="R16" s="34">
        <f t="shared" si="5"/>
        <v>103875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2:46" s="32" customFormat="1" ht="16.5" customHeight="1" hidden="1">
      <c r="B17" s="33" t="s">
        <v>12</v>
      </c>
      <c r="C17" s="16">
        <f t="shared" si="2"/>
        <v>208225</v>
      </c>
      <c r="D17" s="16">
        <f t="shared" si="4"/>
        <v>102393</v>
      </c>
      <c r="E17" s="16">
        <f t="shared" si="4"/>
        <v>105832</v>
      </c>
      <c r="F17" s="17">
        <f t="shared" si="4"/>
        <v>81685</v>
      </c>
      <c r="G17" s="16">
        <v>208087</v>
      </c>
      <c r="H17" s="18">
        <v>103156</v>
      </c>
      <c r="I17" s="18">
        <v>104931</v>
      </c>
      <c r="J17" s="18">
        <v>83856</v>
      </c>
      <c r="K17" s="19">
        <v>2867</v>
      </c>
      <c r="L17" s="16">
        <v>1319</v>
      </c>
      <c r="M17" s="16">
        <v>1548</v>
      </c>
      <c r="N17" s="17">
        <v>1936</v>
      </c>
      <c r="O17" s="35">
        <f t="shared" si="5"/>
        <v>210954</v>
      </c>
      <c r="P17" s="18">
        <f t="shared" si="5"/>
        <v>104475</v>
      </c>
      <c r="Q17" s="18">
        <f t="shared" si="5"/>
        <v>106479</v>
      </c>
      <c r="R17" s="34">
        <f t="shared" si="5"/>
        <v>85792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2:46" s="32" customFormat="1" ht="16.5" customHeight="1" hidden="1">
      <c r="B18" s="33" t="s">
        <v>13</v>
      </c>
      <c r="C18" s="16">
        <f>SUM(D18:E18)</f>
        <v>230115</v>
      </c>
      <c r="D18" s="16">
        <f t="shared" si="4"/>
        <v>111975</v>
      </c>
      <c r="E18" s="16">
        <f t="shared" si="4"/>
        <v>118140</v>
      </c>
      <c r="F18" s="17">
        <f t="shared" si="4"/>
        <v>83962</v>
      </c>
      <c r="G18" s="16">
        <v>232148</v>
      </c>
      <c r="H18" s="18">
        <v>113451</v>
      </c>
      <c r="I18" s="18">
        <v>118697</v>
      </c>
      <c r="J18" s="34">
        <v>87055</v>
      </c>
      <c r="K18" s="41">
        <v>2691</v>
      </c>
      <c r="L18" s="16">
        <v>1302</v>
      </c>
      <c r="M18" s="16">
        <v>1389</v>
      </c>
      <c r="N18" s="17">
        <v>1787</v>
      </c>
      <c r="O18" s="16">
        <f>G18+K18</f>
        <v>234839</v>
      </c>
      <c r="P18" s="18">
        <f>H18+L18</f>
        <v>114753</v>
      </c>
      <c r="Q18" s="18">
        <f>I18+M18</f>
        <v>120086</v>
      </c>
      <c r="R18" s="34">
        <f>J18+N18</f>
        <v>88842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2:46" s="32" customFormat="1" ht="16.5" customHeight="1" hidden="1" thickBot="1">
      <c r="B19" s="36" t="s">
        <v>23</v>
      </c>
      <c r="C19" s="23">
        <f t="shared" si="2"/>
        <v>12837</v>
      </c>
      <c r="D19" s="23">
        <f t="shared" si="4"/>
        <v>6230</v>
      </c>
      <c r="E19" s="23">
        <f t="shared" si="4"/>
        <v>6607</v>
      </c>
      <c r="F19" s="24">
        <f t="shared" si="4"/>
        <v>4319</v>
      </c>
      <c r="G19" s="23">
        <v>13075</v>
      </c>
      <c r="H19" s="25">
        <v>6360</v>
      </c>
      <c r="I19" s="25">
        <v>6715</v>
      </c>
      <c r="J19" s="37">
        <v>4279</v>
      </c>
      <c r="K19" s="42">
        <v>211</v>
      </c>
      <c r="L19" s="23">
        <v>93</v>
      </c>
      <c r="M19" s="23">
        <v>118</v>
      </c>
      <c r="N19" s="24">
        <v>112</v>
      </c>
      <c r="O19" s="23">
        <v>13286</v>
      </c>
      <c r="P19" s="25">
        <v>6453</v>
      </c>
      <c r="Q19" s="25">
        <v>6833</v>
      </c>
      <c r="R19" s="37">
        <f>J19+N19</f>
        <v>4391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2:46" s="32" customFormat="1" ht="16.5" customHeight="1" hidden="1">
      <c r="B20" s="33" t="s">
        <v>17</v>
      </c>
      <c r="C20" s="16">
        <f>SUM(D20:E20)</f>
        <v>714048</v>
      </c>
      <c r="D20" s="16">
        <f>SUM(D21:D24)</f>
        <v>347404</v>
      </c>
      <c r="E20" s="16">
        <f>SUM(E21:E24)</f>
        <v>366644</v>
      </c>
      <c r="F20" s="17">
        <f>SUM(F21:F24)</f>
        <v>268853</v>
      </c>
      <c r="G20" s="16">
        <f aca="true" t="shared" si="6" ref="G20:R20">SUM(G21:G24)</f>
        <v>715235</v>
      </c>
      <c r="H20" s="18">
        <f t="shared" si="6"/>
        <v>349398</v>
      </c>
      <c r="I20" s="18">
        <f t="shared" si="6"/>
        <v>365837</v>
      </c>
      <c r="J20" s="18">
        <f t="shared" si="6"/>
        <v>277105</v>
      </c>
      <c r="K20" s="19">
        <f t="shared" si="6"/>
        <v>8539</v>
      </c>
      <c r="L20" s="16">
        <f t="shared" si="6"/>
        <v>3754</v>
      </c>
      <c r="M20" s="16">
        <f t="shared" si="6"/>
        <v>4785</v>
      </c>
      <c r="N20" s="17">
        <f t="shared" si="6"/>
        <v>5857</v>
      </c>
      <c r="O20" s="16">
        <f t="shared" si="6"/>
        <v>723774</v>
      </c>
      <c r="P20" s="18">
        <f t="shared" si="6"/>
        <v>353152</v>
      </c>
      <c r="Q20" s="18">
        <f t="shared" si="6"/>
        <v>370622</v>
      </c>
      <c r="R20" s="34">
        <f t="shared" si="6"/>
        <v>282962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2:46" s="32" customFormat="1" ht="16.5" customHeight="1" hidden="1">
      <c r="B21" s="33" t="s">
        <v>11</v>
      </c>
      <c r="C21" s="16">
        <f t="shared" si="2"/>
        <v>262873</v>
      </c>
      <c r="D21" s="16">
        <f aca="true" t="shared" si="7" ref="D21:F24">D16+(H21-H16)+(L21-L16)</f>
        <v>126793</v>
      </c>
      <c r="E21" s="16">
        <f t="shared" si="7"/>
        <v>136080</v>
      </c>
      <c r="F21" s="17">
        <f t="shared" si="7"/>
        <v>98751</v>
      </c>
      <c r="G21" s="16">
        <v>261944</v>
      </c>
      <c r="H21" s="18">
        <v>126436</v>
      </c>
      <c r="I21" s="18">
        <v>135508</v>
      </c>
      <c r="J21" s="18">
        <v>101795</v>
      </c>
      <c r="K21" s="19">
        <v>2753</v>
      </c>
      <c r="L21" s="16">
        <v>1022</v>
      </c>
      <c r="M21" s="16">
        <v>1731</v>
      </c>
      <c r="N21" s="17">
        <v>2006</v>
      </c>
      <c r="O21" s="16">
        <f aca="true" t="shared" si="8" ref="O21:R22">G21+K21</f>
        <v>264697</v>
      </c>
      <c r="P21" s="18">
        <f t="shared" si="8"/>
        <v>127458</v>
      </c>
      <c r="Q21" s="18">
        <f t="shared" si="8"/>
        <v>137239</v>
      </c>
      <c r="R21" s="34">
        <f t="shared" si="8"/>
        <v>103801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2:46" s="32" customFormat="1" ht="16.5" customHeight="1" hidden="1">
      <c r="B22" s="33" t="s">
        <v>12</v>
      </c>
      <c r="C22" s="16">
        <f t="shared" si="2"/>
        <v>208277</v>
      </c>
      <c r="D22" s="16">
        <f t="shared" si="7"/>
        <v>102438</v>
      </c>
      <c r="E22" s="16">
        <f t="shared" si="7"/>
        <v>105839</v>
      </c>
      <c r="F22" s="17">
        <f t="shared" si="7"/>
        <v>81740</v>
      </c>
      <c r="G22" s="16">
        <v>208154</v>
      </c>
      <c r="H22" s="18">
        <v>103204</v>
      </c>
      <c r="I22" s="18">
        <v>104950</v>
      </c>
      <c r="J22" s="18">
        <v>83928</v>
      </c>
      <c r="K22" s="19">
        <v>2852</v>
      </c>
      <c r="L22" s="16">
        <v>1316</v>
      </c>
      <c r="M22" s="16">
        <v>1536</v>
      </c>
      <c r="N22" s="17">
        <v>1919</v>
      </c>
      <c r="O22" s="35">
        <f t="shared" si="8"/>
        <v>211006</v>
      </c>
      <c r="P22" s="18">
        <f t="shared" si="8"/>
        <v>104520</v>
      </c>
      <c r="Q22" s="18">
        <f t="shared" si="8"/>
        <v>106486</v>
      </c>
      <c r="R22" s="34">
        <f t="shared" si="8"/>
        <v>85847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2:46" s="32" customFormat="1" ht="16.5" customHeight="1" hidden="1">
      <c r="B23" s="33" t="s">
        <v>13</v>
      </c>
      <c r="C23" s="16">
        <f>SUM(D23:E23)</f>
        <v>230068</v>
      </c>
      <c r="D23" s="16">
        <f t="shared" si="7"/>
        <v>111952</v>
      </c>
      <c r="E23" s="16">
        <f t="shared" si="7"/>
        <v>118116</v>
      </c>
      <c r="F23" s="17">
        <f t="shared" si="7"/>
        <v>84043</v>
      </c>
      <c r="G23" s="16">
        <v>232069</v>
      </c>
      <c r="H23" s="18">
        <v>113405</v>
      </c>
      <c r="I23" s="18">
        <v>118664</v>
      </c>
      <c r="J23" s="34">
        <v>87105</v>
      </c>
      <c r="K23" s="41">
        <v>2723</v>
      </c>
      <c r="L23" s="16">
        <v>1325</v>
      </c>
      <c r="M23" s="16">
        <v>1398</v>
      </c>
      <c r="N23" s="17">
        <v>1818</v>
      </c>
      <c r="O23" s="16">
        <f>G23+K23</f>
        <v>234792</v>
      </c>
      <c r="P23" s="18">
        <f>H23+L23</f>
        <v>114730</v>
      </c>
      <c r="Q23" s="18">
        <f>I23+M23</f>
        <v>120062</v>
      </c>
      <c r="R23" s="34">
        <f>J23+N23</f>
        <v>88923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2:46" s="32" customFormat="1" ht="16.5" customHeight="1" hidden="1" thickBot="1">
      <c r="B24" s="36" t="s">
        <v>23</v>
      </c>
      <c r="C24" s="23">
        <f t="shared" si="2"/>
        <v>12830</v>
      </c>
      <c r="D24" s="23">
        <f t="shared" si="7"/>
        <v>6221</v>
      </c>
      <c r="E24" s="23">
        <f t="shared" si="7"/>
        <v>6609</v>
      </c>
      <c r="F24" s="24">
        <f t="shared" si="7"/>
        <v>4319</v>
      </c>
      <c r="G24" s="23">
        <v>13068</v>
      </c>
      <c r="H24" s="25">
        <v>6353</v>
      </c>
      <c r="I24" s="25">
        <v>6715</v>
      </c>
      <c r="J24" s="37">
        <v>4277</v>
      </c>
      <c r="K24" s="42">
        <v>211</v>
      </c>
      <c r="L24" s="23">
        <v>91</v>
      </c>
      <c r="M24" s="23">
        <v>120</v>
      </c>
      <c r="N24" s="24">
        <v>114</v>
      </c>
      <c r="O24" s="23">
        <v>13279</v>
      </c>
      <c r="P24" s="25">
        <v>6444</v>
      </c>
      <c r="Q24" s="25">
        <v>6835</v>
      </c>
      <c r="R24" s="37">
        <f>J24+N24</f>
        <v>4391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2:46" s="32" customFormat="1" ht="16.5" customHeight="1" hidden="1">
      <c r="B25" s="33" t="s">
        <v>18</v>
      </c>
      <c r="C25" s="16">
        <f t="shared" si="2"/>
        <v>713765</v>
      </c>
      <c r="D25" s="16">
        <f>SUM(D26:D29)</f>
        <v>347327</v>
      </c>
      <c r="E25" s="16">
        <f>SUM(E26:E29)</f>
        <v>366438</v>
      </c>
      <c r="F25" s="17">
        <f>SUM(F26:F29)</f>
        <v>268967</v>
      </c>
      <c r="G25" s="16">
        <f aca="true" t="shared" si="9" ref="G25:R25">SUM(G26:G29)</f>
        <v>715101</v>
      </c>
      <c r="H25" s="18">
        <f t="shared" si="9"/>
        <v>349329</v>
      </c>
      <c r="I25" s="18">
        <f t="shared" si="9"/>
        <v>365772</v>
      </c>
      <c r="J25" s="18">
        <f t="shared" si="9"/>
        <v>277358</v>
      </c>
      <c r="K25" s="19">
        <f t="shared" si="9"/>
        <v>8390</v>
      </c>
      <c r="L25" s="16">
        <f t="shared" si="9"/>
        <v>3746</v>
      </c>
      <c r="M25" s="16">
        <f t="shared" si="9"/>
        <v>4644</v>
      </c>
      <c r="N25" s="17">
        <f t="shared" si="9"/>
        <v>5718</v>
      </c>
      <c r="O25" s="16">
        <f t="shared" si="9"/>
        <v>723491</v>
      </c>
      <c r="P25" s="18">
        <f t="shared" si="9"/>
        <v>353075</v>
      </c>
      <c r="Q25" s="18">
        <f t="shared" si="9"/>
        <v>370416</v>
      </c>
      <c r="R25" s="34">
        <f t="shared" si="9"/>
        <v>283076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2:46" s="32" customFormat="1" ht="16.5" customHeight="1" hidden="1">
      <c r="B26" s="33" t="s">
        <v>11</v>
      </c>
      <c r="C26" s="16">
        <f t="shared" si="2"/>
        <v>262661</v>
      </c>
      <c r="D26" s="16">
        <f aca="true" t="shared" si="10" ref="D26:F29">D21+(H26-H21)+(L26-L21)</f>
        <v>126751</v>
      </c>
      <c r="E26" s="16">
        <f t="shared" si="10"/>
        <v>135910</v>
      </c>
      <c r="F26" s="17">
        <f t="shared" si="10"/>
        <v>98843</v>
      </c>
      <c r="G26" s="16">
        <v>261833</v>
      </c>
      <c r="H26" s="18">
        <v>126388</v>
      </c>
      <c r="I26" s="18">
        <v>135445</v>
      </c>
      <c r="J26" s="18">
        <v>101974</v>
      </c>
      <c r="K26" s="19">
        <v>2652</v>
      </c>
      <c r="L26" s="16">
        <v>1028</v>
      </c>
      <c r="M26" s="16">
        <v>1624</v>
      </c>
      <c r="N26" s="17">
        <v>1919</v>
      </c>
      <c r="O26" s="16">
        <f aca="true" t="shared" si="11" ref="O26:R27">G26+K26</f>
        <v>264485</v>
      </c>
      <c r="P26" s="18">
        <f t="shared" si="11"/>
        <v>127416</v>
      </c>
      <c r="Q26" s="18">
        <f t="shared" si="11"/>
        <v>137069</v>
      </c>
      <c r="R26" s="34">
        <f t="shared" si="11"/>
        <v>103893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2:46" s="32" customFormat="1" ht="16.5" customHeight="1" hidden="1">
      <c r="B27" s="33" t="s">
        <v>12</v>
      </c>
      <c r="C27" s="16">
        <f t="shared" si="2"/>
        <v>208299</v>
      </c>
      <c r="D27" s="16">
        <f t="shared" si="10"/>
        <v>102454</v>
      </c>
      <c r="E27" s="16">
        <f t="shared" si="10"/>
        <v>105845</v>
      </c>
      <c r="F27" s="17">
        <f t="shared" si="10"/>
        <v>81762</v>
      </c>
      <c r="G27" s="16">
        <v>208215</v>
      </c>
      <c r="H27" s="18">
        <v>103232</v>
      </c>
      <c r="I27" s="18">
        <v>104983</v>
      </c>
      <c r="J27" s="18">
        <v>83986</v>
      </c>
      <c r="K27" s="19">
        <v>2813</v>
      </c>
      <c r="L27" s="16">
        <v>1304</v>
      </c>
      <c r="M27" s="16">
        <v>1509</v>
      </c>
      <c r="N27" s="17">
        <v>1883</v>
      </c>
      <c r="O27" s="35">
        <f t="shared" si="11"/>
        <v>211028</v>
      </c>
      <c r="P27" s="18">
        <f t="shared" si="11"/>
        <v>104536</v>
      </c>
      <c r="Q27" s="18">
        <f t="shared" si="11"/>
        <v>106492</v>
      </c>
      <c r="R27" s="34">
        <f t="shared" si="11"/>
        <v>85869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2:46" s="32" customFormat="1" ht="16.5" customHeight="1" hidden="1">
      <c r="B28" s="33" t="s">
        <v>13</v>
      </c>
      <c r="C28" s="16">
        <f>SUM(D28:E28)</f>
        <v>229999</v>
      </c>
      <c r="D28" s="16">
        <f t="shared" si="10"/>
        <v>111912</v>
      </c>
      <c r="E28" s="16">
        <f t="shared" si="10"/>
        <v>118087</v>
      </c>
      <c r="F28" s="17">
        <f t="shared" si="10"/>
        <v>84052</v>
      </c>
      <c r="G28" s="16">
        <v>231999</v>
      </c>
      <c r="H28" s="18">
        <v>113365</v>
      </c>
      <c r="I28" s="18">
        <v>118634</v>
      </c>
      <c r="J28" s="34">
        <v>87120</v>
      </c>
      <c r="K28" s="41">
        <v>2724</v>
      </c>
      <c r="L28" s="16">
        <v>1325</v>
      </c>
      <c r="M28" s="16">
        <v>1399</v>
      </c>
      <c r="N28" s="17">
        <v>1812</v>
      </c>
      <c r="O28" s="16">
        <f>G28+K28</f>
        <v>234723</v>
      </c>
      <c r="P28" s="18">
        <f>H28+L28</f>
        <v>114690</v>
      </c>
      <c r="Q28" s="18">
        <f>I28+M28</f>
        <v>120033</v>
      </c>
      <c r="R28" s="34">
        <f>J28+N28</f>
        <v>88932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2:46" s="32" customFormat="1" ht="16.5" customHeight="1" hidden="1" thickBot="1">
      <c r="B29" s="36" t="s">
        <v>23</v>
      </c>
      <c r="C29" s="23">
        <f t="shared" si="2"/>
        <v>12806</v>
      </c>
      <c r="D29" s="23">
        <f t="shared" si="10"/>
        <v>6210</v>
      </c>
      <c r="E29" s="23">
        <f t="shared" si="10"/>
        <v>6596</v>
      </c>
      <c r="F29" s="24">
        <f t="shared" si="10"/>
        <v>4310</v>
      </c>
      <c r="G29" s="23">
        <v>13054</v>
      </c>
      <c r="H29" s="25">
        <v>6344</v>
      </c>
      <c r="I29" s="25">
        <v>6710</v>
      </c>
      <c r="J29" s="37">
        <v>4278</v>
      </c>
      <c r="K29" s="42">
        <v>201</v>
      </c>
      <c r="L29" s="23">
        <v>89</v>
      </c>
      <c r="M29" s="23">
        <v>112</v>
      </c>
      <c r="N29" s="24">
        <v>104</v>
      </c>
      <c r="O29" s="23">
        <v>13255</v>
      </c>
      <c r="P29" s="25">
        <v>6433</v>
      </c>
      <c r="Q29" s="25">
        <v>6822</v>
      </c>
      <c r="R29" s="37">
        <f>J29+N29</f>
        <v>4382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2:46" s="32" customFormat="1" ht="16.5" customHeight="1" hidden="1">
      <c r="B30" s="33" t="s">
        <v>19</v>
      </c>
      <c r="C30" s="16">
        <f>SUM(D30:E30)</f>
        <v>713425</v>
      </c>
      <c r="D30" s="16">
        <f>SUM(D31:D34)</f>
        <v>347223</v>
      </c>
      <c r="E30" s="16">
        <f>SUM(E31:E34)</f>
        <v>366202</v>
      </c>
      <c r="F30" s="17">
        <f>SUM(F31:F34)</f>
        <v>268934</v>
      </c>
      <c r="G30" s="16">
        <f aca="true" t="shared" si="12" ref="G30:R30">SUM(G31:G34)</f>
        <v>714827</v>
      </c>
      <c r="H30" s="18">
        <f t="shared" si="12"/>
        <v>349208</v>
      </c>
      <c r="I30" s="18">
        <f t="shared" si="12"/>
        <v>365619</v>
      </c>
      <c r="J30" s="18">
        <f t="shared" si="12"/>
        <v>277386</v>
      </c>
      <c r="K30" s="19">
        <f t="shared" si="12"/>
        <v>8324</v>
      </c>
      <c r="L30" s="16">
        <f t="shared" si="12"/>
        <v>3763</v>
      </c>
      <c r="M30" s="16">
        <f t="shared" si="12"/>
        <v>4561</v>
      </c>
      <c r="N30" s="17">
        <f t="shared" si="12"/>
        <v>5657</v>
      </c>
      <c r="O30" s="16">
        <f t="shared" si="12"/>
        <v>723151</v>
      </c>
      <c r="P30" s="18">
        <f t="shared" si="12"/>
        <v>352971</v>
      </c>
      <c r="Q30" s="18">
        <f t="shared" si="12"/>
        <v>370180</v>
      </c>
      <c r="R30" s="34">
        <f t="shared" si="12"/>
        <v>283043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2:46" s="32" customFormat="1" ht="16.5" customHeight="1" hidden="1">
      <c r="B31" s="33" t="s">
        <v>11</v>
      </c>
      <c r="C31" s="16">
        <f t="shared" si="2"/>
        <v>262358</v>
      </c>
      <c r="D31" s="16">
        <f aca="true" t="shared" si="13" ref="D31:F34">D26+(H31-H26)+(L31-L26)</f>
        <v>126629</v>
      </c>
      <c r="E31" s="16">
        <f t="shared" si="13"/>
        <v>135729</v>
      </c>
      <c r="F31" s="17">
        <f t="shared" si="13"/>
        <v>98724</v>
      </c>
      <c r="G31" s="16">
        <v>261634</v>
      </c>
      <c r="H31" s="18">
        <v>126291</v>
      </c>
      <c r="I31" s="18">
        <v>135343</v>
      </c>
      <c r="J31" s="18">
        <v>101952</v>
      </c>
      <c r="K31" s="19">
        <v>2548</v>
      </c>
      <c r="L31" s="16">
        <v>1003</v>
      </c>
      <c r="M31" s="16">
        <v>1545</v>
      </c>
      <c r="N31" s="17">
        <v>1822</v>
      </c>
      <c r="O31" s="16">
        <f aca="true" t="shared" si="14" ref="O31:R32">G31+K31</f>
        <v>264182</v>
      </c>
      <c r="P31" s="18">
        <f t="shared" si="14"/>
        <v>127294</v>
      </c>
      <c r="Q31" s="18">
        <f t="shared" si="14"/>
        <v>136888</v>
      </c>
      <c r="R31" s="34">
        <f t="shared" si="14"/>
        <v>103774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2:46" s="32" customFormat="1" ht="16.5" customHeight="1" hidden="1">
      <c r="B32" s="33" t="s">
        <v>12</v>
      </c>
      <c r="C32" s="16">
        <f t="shared" si="2"/>
        <v>208399</v>
      </c>
      <c r="D32" s="16">
        <f t="shared" si="13"/>
        <v>102525</v>
      </c>
      <c r="E32" s="16">
        <f t="shared" si="13"/>
        <v>105874</v>
      </c>
      <c r="F32" s="17">
        <f t="shared" si="13"/>
        <v>81849</v>
      </c>
      <c r="G32" s="16">
        <v>208305</v>
      </c>
      <c r="H32" s="18">
        <v>103284</v>
      </c>
      <c r="I32" s="18">
        <v>105021</v>
      </c>
      <c r="J32" s="18">
        <v>84065</v>
      </c>
      <c r="K32" s="19">
        <v>2823</v>
      </c>
      <c r="L32" s="16">
        <v>1323</v>
      </c>
      <c r="M32" s="16">
        <v>1500</v>
      </c>
      <c r="N32" s="17">
        <v>1891</v>
      </c>
      <c r="O32" s="35">
        <f t="shared" si="14"/>
        <v>211128</v>
      </c>
      <c r="P32" s="18">
        <f t="shared" si="14"/>
        <v>104607</v>
      </c>
      <c r="Q32" s="18">
        <f t="shared" si="14"/>
        <v>106521</v>
      </c>
      <c r="R32" s="34">
        <f t="shared" si="14"/>
        <v>85956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2:46" s="32" customFormat="1" ht="16.5" customHeight="1" hidden="1">
      <c r="B33" s="33" t="s">
        <v>13</v>
      </c>
      <c r="C33" s="16">
        <f>SUM(D33:E33)</f>
        <v>229880</v>
      </c>
      <c r="D33" s="16">
        <f t="shared" si="13"/>
        <v>111870</v>
      </c>
      <c r="E33" s="16">
        <f t="shared" si="13"/>
        <v>118010</v>
      </c>
      <c r="F33" s="17">
        <f t="shared" si="13"/>
        <v>84051</v>
      </c>
      <c r="G33" s="16">
        <v>231854</v>
      </c>
      <c r="H33" s="18">
        <v>113301</v>
      </c>
      <c r="I33" s="18">
        <v>118553</v>
      </c>
      <c r="J33" s="34">
        <v>87093</v>
      </c>
      <c r="K33" s="18">
        <v>2750</v>
      </c>
      <c r="L33" s="18">
        <v>1347</v>
      </c>
      <c r="M33" s="18">
        <v>1403</v>
      </c>
      <c r="N33" s="34">
        <v>1838</v>
      </c>
      <c r="O33" s="16">
        <f>G33+K33</f>
        <v>234604</v>
      </c>
      <c r="P33" s="18">
        <f>H33+L33</f>
        <v>114648</v>
      </c>
      <c r="Q33" s="18">
        <f>I33+M33</f>
        <v>119956</v>
      </c>
      <c r="R33" s="34">
        <f>J33+N33</f>
        <v>88931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2:46" s="32" customFormat="1" ht="16.5" customHeight="1" hidden="1" thickBot="1">
      <c r="B34" s="36" t="s">
        <v>23</v>
      </c>
      <c r="C34" s="23">
        <f t="shared" si="2"/>
        <v>12788</v>
      </c>
      <c r="D34" s="23">
        <f t="shared" si="13"/>
        <v>6199</v>
      </c>
      <c r="E34" s="23">
        <f t="shared" si="13"/>
        <v>6589</v>
      </c>
      <c r="F34" s="24">
        <f t="shared" si="13"/>
        <v>4310</v>
      </c>
      <c r="G34" s="23">
        <v>13034</v>
      </c>
      <c r="H34" s="25">
        <v>6332</v>
      </c>
      <c r="I34" s="25">
        <v>6702</v>
      </c>
      <c r="J34" s="37">
        <v>4276</v>
      </c>
      <c r="K34" s="25">
        <v>203</v>
      </c>
      <c r="L34" s="25">
        <v>90</v>
      </c>
      <c r="M34" s="25">
        <v>113</v>
      </c>
      <c r="N34" s="37">
        <v>106</v>
      </c>
      <c r="O34" s="23">
        <v>13237</v>
      </c>
      <c r="P34" s="25">
        <v>6422</v>
      </c>
      <c r="Q34" s="25">
        <v>6815</v>
      </c>
      <c r="R34" s="37">
        <f>J34+N34</f>
        <v>4382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2:46" s="32" customFormat="1" ht="16.5" customHeight="1" hidden="1">
      <c r="B35" s="33" t="s">
        <v>20</v>
      </c>
      <c r="C35" s="16">
        <f t="shared" si="2"/>
        <v>713256</v>
      </c>
      <c r="D35" s="16">
        <f>SUM(D36:D39)</f>
        <v>347264</v>
      </c>
      <c r="E35" s="16">
        <f>SUM(E36:E39)</f>
        <v>365992</v>
      </c>
      <c r="F35" s="17">
        <f>SUM(F36:F39)</f>
        <v>268970</v>
      </c>
      <c r="G35" s="16">
        <f aca="true" t="shared" si="15" ref="G35:R35">SUM(G36:G39)</f>
        <v>714672</v>
      </c>
      <c r="H35" s="18">
        <f t="shared" si="15"/>
        <v>349194</v>
      </c>
      <c r="I35" s="18">
        <f t="shared" si="15"/>
        <v>365478</v>
      </c>
      <c r="J35" s="18">
        <f t="shared" si="15"/>
        <v>277464</v>
      </c>
      <c r="K35" s="19">
        <f t="shared" si="15"/>
        <v>8310</v>
      </c>
      <c r="L35" s="16">
        <f t="shared" si="15"/>
        <v>3818</v>
      </c>
      <c r="M35" s="16">
        <f t="shared" si="15"/>
        <v>4492</v>
      </c>
      <c r="N35" s="17">
        <f t="shared" si="15"/>
        <v>5615</v>
      </c>
      <c r="O35" s="16">
        <f t="shared" si="15"/>
        <v>722982</v>
      </c>
      <c r="P35" s="18">
        <f t="shared" si="15"/>
        <v>353012</v>
      </c>
      <c r="Q35" s="18">
        <f t="shared" si="15"/>
        <v>369970</v>
      </c>
      <c r="R35" s="34">
        <f t="shared" si="15"/>
        <v>283079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</row>
    <row r="36" spans="2:46" s="32" customFormat="1" ht="16.5" customHeight="1" hidden="1">
      <c r="B36" s="33" t="s">
        <v>11</v>
      </c>
      <c r="C36" s="16">
        <f t="shared" si="2"/>
        <v>262267</v>
      </c>
      <c r="D36" s="16">
        <f aca="true" t="shared" si="16" ref="D36:F38">D31+(H36-H31)+(L36-L31)</f>
        <v>126634</v>
      </c>
      <c r="E36" s="16">
        <f t="shared" si="16"/>
        <v>135633</v>
      </c>
      <c r="F36" s="17">
        <f t="shared" si="16"/>
        <v>98699</v>
      </c>
      <c r="G36" s="16">
        <v>261609</v>
      </c>
      <c r="H36" s="18">
        <v>126290</v>
      </c>
      <c r="I36" s="18">
        <v>135319</v>
      </c>
      <c r="J36" s="18">
        <v>101993</v>
      </c>
      <c r="K36" s="19">
        <v>2482</v>
      </c>
      <c r="L36" s="16">
        <v>1009</v>
      </c>
      <c r="M36" s="16">
        <v>1473</v>
      </c>
      <c r="N36" s="17">
        <v>1756</v>
      </c>
      <c r="O36" s="16">
        <f aca="true" t="shared" si="17" ref="O36:R37">G36+K36</f>
        <v>264091</v>
      </c>
      <c r="P36" s="18">
        <f t="shared" si="17"/>
        <v>127299</v>
      </c>
      <c r="Q36" s="18">
        <f t="shared" si="17"/>
        <v>136792</v>
      </c>
      <c r="R36" s="34">
        <f t="shared" si="17"/>
        <v>103749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</row>
    <row r="37" spans="2:46" s="32" customFormat="1" ht="16.5" customHeight="1" hidden="1">
      <c r="B37" s="33" t="s">
        <v>12</v>
      </c>
      <c r="C37" s="16">
        <f t="shared" si="2"/>
        <v>208407</v>
      </c>
      <c r="D37" s="16">
        <f t="shared" si="16"/>
        <v>102563</v>
      </c>
      <c r="E37" s="16">
        <f t="shared" si="16"/>
        <v>105844</v>
      </c>
      <c r="F37" s="17">
        <f t="shared" si="16"/>
        <v>81912</v>
      </c>
      <c r="G37" s="16">
        <v>208326</v>
      </c>
      <c r="H37" s="18">
        <v>103318</v>
      </c>
      <c r="I37" s="18">
        <v>105008</v>
      </c>
      <c r="J37" s="18">
        <v>84142</v>
      </c>
      <c r="K37" s="19">
        <v>2810</v>
      </c>
      <c r="L37" s="16">
        <v>1327</v>
      </c>
      <c r="M37" s="16">
        <v>1483</v>
      </c>
      <c r="N37" s="17">
        <v>1877</v>
      </c>
      <c r="O37" s="35">
        <f t="shared" si="17"/>
        <v>211136</v>
      </c>
      <c r="P37" s="18">
        <f t="shared" si="17"/>
        <v>104645</v>
      </c>
      <c r="Q37" s="18">
        <f t="shared" si="17"/>
        <v>106491</v>
      </c>
      <c r="R37" s="34">
        <f t="shared" si="17"/>
        <v>86019</v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2:46" s="32" customFormat="1" ht="16.5" customHeight="1" hidden="1">
      <c r="B38" s="33" t="s">
        <v>13</v>
      </c>
      <c r="C38" s="16">
        <f>SUM(D38:E38)</f>
        <v>229810</v>
      </c>
      <c r="D38" s="16">
        <f t="shared" si="16"/>
        <v>111878</v>
      </c>
      <c r="E38" s="16">
        <f t="shared" si="16"/>
        <v>117932</v>
      </c>
      <c r="F38" s="17">
        <f t="shared" si="16"/>
        <v>84053</v>
      </c>
      <c r="G38" s="16">
        <v>231722</v>
      </c>
      <c r="H38" s="16">
        <v>113266</v>
      </c>
      <c r="I38" s="16">
        <v>118456</v>
      </c>
      <c r="J38" s="16">
        <v>87058</v>
      </c>
      <c r="K38" s="35">
        <v>2812</v>
      </c>
      <c r="L38" s="16">
        <v>1390</v>
      </c>
      <c r="M38" s="16">
        <v>1422</v>
      </c>
      <c r="N38" s="16">
        <v>1875</v>
      </c>
      <c r="O38" s="35">
        <v>234534</v>
      </c>
      <c r="P38" s="18">
        <v>114656</v>
      </c>
      <c r="Q38" s="18">
        <v>119878</v>
      </c>
      <c r="R38" s="34">
        <v>88933</v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</row>
    <row r="39" spans="2:46" s="32" customFormat="1" ht="16.5" customHeight="1" hidden="1" thickBot="1">
      <c r="B39" s="36" t="s">
        <v>23</v>
      </c>
      <c r="C39" s="23">
        <v>12772</v>
      </c>
      <c r="D39" s="23">
        <f>D34+(H39-H34)+(L39-L34)</f>
        <v>6189</v>
      </c>
      <c r="E39" s="23">
        <f>E34+(I39-I34)+(M39-M34)</f>
        <v>6583</v>
      </c>
      <c r="F39" s="24">
        <f>F34+(J39-J34)+(N39-N34)</f>
        <v>4306</v>
      </c>
      <c r="G39" s="23">
        <v>13015</v>
      </c>
      <c r="H39" s="23">
        <v>6320</v>
      </c>
      <c r="I39" s="23">
        <v>6695</v>
      </c>
      <c r="J39" s="23">
        <v>4271</v>
      </c>
      <c r="K39" s="38">
        <v>206</v>
      </c>
      <c r="L39" s="23">
        <v>92</v>
      </c>
      <c r="M39" s="23">
        <v>114</v>
      </c>
      <c r="N39" s="23">
        <v>107</v>
      </c>
      <c r="O39" s="38">
        <v>13221</v>
      </c>
      <c r="P39" s="25">
        <v>6412</v>
      </c>
      <c r="Q39" s="25">
        <v>6809</v>
      </c>
      <c r="R39" s="37">
        <f>J39+N39</f>
        <v>4378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</row>
    <row r="40" spans="2:46" s="32" customFormat="1" ht="16.5" customHeight="1" hidden="1">
      <c r="B40" s="33" t="s">
        <v>21</v>
      </c>
      <c r="C40" s="16">
        <f aca="true" t="shared" si="18" ref="C40:C51">SUM(D40:E40)</f>
        <v>711894</v>
      </c>
      <c r="D40" s="16">
        <f aca="true" t="shared" si="19" ref="D40:R40">SUM(D41:D43)</f>
        <v>346432</v>
      </c>
      <c r="E40" s="16">
        <f t="shared" si="19"/>
        <v>365462</v>
      </c>
      <c r="F40" s="17">
        <f t="shared" si="19"/>
        <v>268762</v>
      </c>
      <c r="G40" s="16">
        <f t="shared" si="19"/>
        <v>713333</v>
      </c>
      <c r="H40" s="18">
        <f t="shared" si="19"/>
        <v>348337</v>
      </c>
      <c r="I40" s="18">
        <f t="shared" si="19"/>
        <v>364996</v>
      </c>
      <c r="J40" s="18">
        <f t="shared" si="19"/>
        <v>277245</v>
      </c>
      <c r="K40" s="19">
        <f t="shared" si="19"/>
        <v>8287</v>
      </c>
      <c r="L40" s="16">
        <f t="shared" si="19"/>
        <v>3843</v>
      </c>
      <c r="M40" s="16">
        <f t="shared" si="19"/>
        <v>4444</v>
      </c>
      <c r="N40" s="17">
        <f t="shared" si="19"/>
        <v>5626</v>
      </c>
      <c r="O40" s="16">
        <f t="shared" si="19"/>
        <v>721620</v>
      </c>
      <c r="P40" s="18">
        <f t="shared" si="19"/>
        <v>352180</v>
      </c>
      <c r="Q40" s="18">
        <f t="shared" si="19"/>
        <v>369440</v>
      </c>
      <c r="R40" s="34">
        <f t="shared" si="19"/>
        <v>282871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</row>
    <row r="41" spans="2:46" s="32" customFormat="1" ht="16.5" customHeight="1" hidden="1">
      <c r="B41" s="33" t="s">
        <v>11</v>
      </c>
      <c r="C41" s="16">
        <f t="shared" si="18"/>
        <v>261899</v>
      </c>
      <c r="D41" s="16">
        <f aca="true" t="shared" si="20" ref="D41:F42">D36+(H41-H36)+(L41-L36)</f>
        <v>126435</v>
      </c>
      <c r="E41" s="16">
        <f t="shared" si="20"/>
        <v>135464</v>
      </c>
      <c r="F41" s="17">
        <f t="shared" si="20"/>
        <v>98786</v>
      </c>
      <c r="G41" s="16">
        <v>261292</v>
      </c>
      <c r="H41" s="18">
        <v>126096</v>
      </c>
      <c r="I41" s="18">
        <v>135196</v>
      </c>
      <c r="J41" s="18">
        <v>102121</v>
      </c>
      <c r="K41" s="19">
        <v>2431</v>
      </c>
      <c r="L41" s="16">
        <v>1004</v>
      </c>
      <c r="M41" s="16">
        <v>1427</v>
      </c>
      <c r="N41" s="17">
        <v>1715</v>
      </c>
      <c r="O41" s="16">
        <f aca="true" t="shared" si="21" ref="O41:R43">G41+K41</f>
        <v>263723</v>
      </c>
      <c r="P41" s="18">
        <f t="shared" si="21"/>
        <v>127100</v>
      </c>
      <c r="Q41" s="18">
        <f t="shared" si="21"/>
        <v>136623</v>
      </c>
      <c r="R41" s="34">
        <f t="shared" si="21"/>
        <v>103836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</row>
    <row r="42" spans="2:46" s="32" customFormat="1" ht="16.5" customHeight="1" hidden="1">
      <c r="B42" s="33" t="s">
        <v>12</v>
      </c>
      <c r="C42" s="16">
        <f t="shared" si="18"/>
        <v>207907</v>
      </c>
      <c r="D42" s="16">
        <f t="shared" si="20"/>
        <v>102297</v>
      </c>
      <c r="E42" s="16">
        <f t="shared" si="20"/>
        <v>105610</v>
      </c>
      <c r="F42" s="17">
        <f t="shared" si="20"/>
        <v>81763</v>
      </c>
      <c r="G42" s="16">
        <v>207815</v>
      </c>
      <c r="H42" s="18">
        <v>103038</v>
      </c>
      <c r="I42" s="18">
        <v>104777</v>
      </c>
      <c r="J42" s="18">
        <v>83984</v>
      </c>
      <c r="K42" s="19">
        <v>2821</v>
      </c>
      <c r="L42" s="16">
        <v>1341</v>
      </c>
      <c r="M42" s="16">
        <v>1480</v>
      </c>
      <c r="N42" s="17">
        <v>1886</v>
      </c>
      <c r="O42" s="35">
        <f t="shared" si="21"/>
        <v>210636</v>
      </c>
      <c r="P42" s="18">
        <f t="shared" si="21"/>
        <v>104379</v>
      </c>
      <c r="Q42" s="18">
        <f t="shared" si="21"/>
        <v>106257</v>
      </c>
      <c r="R42" s="34">
        <f t="shared" si="21"/>
        <v>85870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</row>
    <row r="43" spans="2:46" s="32" customFormat="1" ht="16.5" customHeight="1" hidden="1" thickBot="1">
      <c r="B43" s="36" t="s">
        <v>13</v>
      </c>
      <c r="C43" s="23">
        <f t="shared" si="18"/>
        <v>242088</v>
      </c>
      <c r="D43" s="23">
        <f>(D38+D39)+(H43-H38-H39)+(L43-L38-L39)</f>
        <v>117700</v>
      </c>
      <c r="E43" s="23">
        <f>(E38+E39)+(I43-I38-I39)+(M43-M38-M39)</f>
        <v>124388</v>
      </c>
      <c r="F43" s="24">
        <f>(F38+F39)+(J43-J38-J39)+(N43-N38-N39)</f>
        <v>88213</v>
      </c>
      <c r="G43" s="23">
        <v>244226</v>
      </c>
      <c r="H43" s="25">
        <v>119203</v>
      </c>
      <c r="I43" s="25">
        <v>125023</v>
      </c>
      <c r="J43" s="37">
        <v>91140</v>
      </c>
      <c r="K43" s="42">
        <v>3035</v>
      </c>
      <c r="L43" s="23">
        <v>1498</v>
      </c>
      <c r="M43" s="23">
        <v>1537</v>
      </c>
      <c r="N43" s="24">
        <v>2025</v>
      </c>
      <c r="O43" s="23">
        <f t="shared" si="21"/>
        <v>247261</v>
      </c>
      <c r="P43" s="25">
        <f t="shared" si="21"/>
        <v>120701</v>
      </c>
      <c r="Q43" s="25">
        <f t="shared" si="21"/>
        <v>126560</v>
      </c>
      <c r="R43" s="37">
        <f>J43+N43</f>
        <v>93165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</row>
    <row r="44" spans="2:46" s="32" customFormat="1" ht="16.5" customHeight="1" hidden="1">
      <c r="B44" s="33" t="s">
        <v>22</v>
      </c>
      <c r="C44" s="16">
        <f t="shared" si="18"/>
        <v>711954</v>
      </c>
      <c r="D44" s="16">
        <f aca="true" t="shared" si="22" ref="D44:R44">SUM(D45:D47)</f>
        <v>346506</v>
      </c>
      <c r="E44" s="16">
        <f t="shared" si="22"/>
        <v>365448</v>
      </c>
      <c r="F44" s="17">
        <f t="shared" si="22"/>
        <v>269804</v>
      </c>
      <c r="G44" s="16">
        <f t="shared" si="22"/>
        <v>713373</v>
      </c>
      <c r="H44" s="18">
        <f t="shared" si="22"/>
        <v>348404</v>
      </c>
      <c r="I44" s="18">
        <f t="shared" si="22"/>
        <v>364969</v>
      </c>
      <c r="J44" s="18">
        <f t="shared" si="22"/>
        <v>278278</v>
      </c>
      <c r="K44" s="19">
        <f t="shared" si="22"/>
        <v>8307</v>
      </c>
      <c r="L44" s="16">
        <f t="shared" si="22"/>
        <v>3850</v>
      </c>
      <c r="M44" s="16">
        <f t="shared" si="22"/>
        <v>4457</v>
      </c>
      <c r="N44" s="17">
        <f t="shared" si="22"/>
        <v>5635</v>
      </c>
      <c r="O44" s="16">
        <f t="shared" si="22"/>
        <v>721680</v>
      </c>
      <c r="P44" s="18">
        <f t="shared" si="22"/>
        <v>352254</v>
      </c>
      <c r="Q44" s="18">
        <f t="shared" si="22"/>
        <v>369426</v>
      </c>
      <c r="R44" s="34">
        <f t="shared" si="22"/>
        <v>283913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2:46" s="32" customFormat="1" ht="16.5" customHeight="1" hidden="1">
      <c r="B45" s="33" t="s">
        <v>11</v>
      </c>
      <c r="C45" s="16">
        <f t="shared" si="18"/>
        <v>261747</v>
      </c>
      <c r="D45" s="16">
        <f aca="true" t="shared" si="23" ref="D45:F47">D41+(H45-H41)+(L45-L41)</f>
        <v>126336</v>
      </c>
      <c r="E45" s="16">
        <f t="shared" si="23"/>
        <v>135411</v>
      </c>
      <c r="F45" s="17">
        <f t="shared" si="23"/>
        <v>99028</v>
      </c>
      <c r="G45" s="16">
        <v>261120</v>
      </c>
      <c r="H45" s="18">
        <v>125982</v>
      </c>
      <c r="I45" s="18">
        <v>135138</v>
      </c>
      <c r="J45" s="18">
        <v>102345</v>
      </c>
      <c r="K45" s="19">
        <v>2451</v>
      </c>
      <c r="L45" s="16">
        <v>1019</v>
      </c>
      <c r="M45" s="16">
        <v>1432</v>
      </c>
      <c r="N45" s="17">
        <v>1733</v>
      </c>
      <c r="O45" s="16">
        <f aca="true" t="shared" si="24" ref="O45:R47">G45+K45</f>
        <v>263571</v>
      </c>
      <c r="P45" s="18">
        <f t="shared" si="24"/>
        <v>127001</v>
      </c>
      <c r="Q45" s="18">
        <f t="shared" si="24"/>
        <v>136570</v>
      </c>
      <c r="R45" s="34">
        <f t="shared" si="24"/>
        <v>104078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</row>
    <row r="46" spans="2:46" s="32" customFormat="1" ht="16.5" customHeight="1" hidden="1">
      <c r="B46" s="33" t="s">
        <v>12</v>
      </c>
      <c r="C46" s="16">
        <f t="shared" si="18"/>
        <v>208168</v>
      </c>
      <c r="D46" s="16">
        <f t="shared" si="23"/>
        <v>102447</v>
      </c>
      <c r="E46" s="16">
        <f t="shared" si="23"/>
        <v>105721</v>
      </c>
      <c r="F46" s="17">
        <f t="shared" si="23"/>
        <v>82202</v>
      </c>
      <c r="G46" s="16">
        <v>208083</v>
      </c>
      <c r="H46" s="18">
        <v>103206</v>
      </c>
      <c r="I46" s="18">
        <v>104877</v>
      </c>
      <c r="J46" s="18">
        <v>84423</v>
      </c>
      <c r="K46" s="19">
        <v>2814</v>
      </c>
      <c r="L46" s="16">
        <v>1323</v>
      </c>
      <c r="M46" s="16">
        <v>1491</v>
      </c>
      <c r="N46" s="17">
        <v>1886</v>
      </c>
      <c r="O46" s="35">
        <f t="shared" si="24"/>
        <v>210897</v>
      </c>
      <c r="P46" s="18">
        <f t="shared" si="24"/>
        <v>104529</v>
      </c>
      <c r="Q46" s="18">
        <f t="shared" si="24"/>
        <v>106368</v>
      </c>
      <c r="R46" s="34">
        <f t="shared" si="24"/>
        <v>86309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</row>
    <row r="47" spans="2:46" s="32" customFormat="1" ht="16.5" customHeight="1" hidden="1" thickBot="1">
      <c r="B47" s="36" t="s">
        <v>13</v>
      </c>
      <c r="C47" s="23">
        <f t="shared" si="18"/>
        <v>242039</v>
      </c>
      <c r="D47" s="23">
        <f t="shared" si="23"/>
        <v>117723</v>
      </c>
      <c r="E47" s="23">
        <f t="shared" si="23"/>
        <v>124316</v>
      </c>
      <c r="F47" s="24">
        <f t="shared" si="23"/>
        <v>88574</v>
      </c>
      <c r="G47" s="23">
        <v>244170</v>
      </c>
      <c r="H47" s="25">
        <v>119216</v>
      </c>
      <c r="I47" s="25">
        <v>124954</v>
      </c>
      <c r="J47" s="37">
        <v>91510</v>
      </c>
      <c r="K47" s="42">
        <v>3042</v>
      </c>
      <c r="L47" s="23">
        <v>1508</v>
      </c>
      <c r="M47" s="23">
        <v>1534</v>
      </c>
      <c r="N47" s="24">
        <v>2016</v>
      </c>
      <c r="O47" s="23">
        <f t="shared" si="24"/>
        <v>247212</v>
      </c>
      <c r="P47" s="25">
        <f t="shared" si="24"/>
        <v>120724</v>
      </c>
      <c r="Q47" s="25">
        <f t="shared" si="24"/>
        <v>126488</v>
      </c>
      <c r="R47" s="37">
        <f t="shared" si="24"/>
        <v>93526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</row>
    <row r="48" spans="2:46" s="32" customFormat="1" ht="16.5" customHeight="1" hidden="1">
      <c r="B48" s="33" t="s">
        <v>24</v>
      </c>
      <c r="C48" s="16">
        <f t="shared" si="18"/>
        <v>711970</v>
      </c>
      <c r="D48" s="16">
        <f aca="true" t="shared" si="25" ref="D48:R48">SUM(D49:D51)</f>
        <v>346531</v>
      </c>
      <c r="E48" s="16">
        <f t="shared" si="25"/>
        <v>365439</v>
      </c>
      <c r="F48" s="17">
        <f t="shared" si="25"/>
        <v>270109</v>
      </c>
      <c r="G48" s="16">
        <f t="shared" si="25"/>
        <v>713504</v>
      </c>
      <c r="H48" s="18">
        <f t="shared" si="25"/>
        <v>348484</v>
      </c>
      <c r="I48" s="18">
        <f t="shared" si="25"/>
        <v>365020</v>
      </c>
      <c r="J48" s="18">
        <f t="shared" si="25"/>
        <v>278677</v>
      </c>
      <c r="K48" s="19">
        <f t="shared" si="25"/>
        <v>8192</v>
      </c>
      <c r="L48" s="16">
        <f t="shared" si="25"/>
        <v>3795</v>
      </c>
      <c r="M48" s="16">
        <f t="shared" si="25"/>
        <v>4397</v>
      </c>
      <c r="N48" s="17">
        <f t="shared" si="25"/>
        <v>5541</v>
      </c>
      <c r="O48" s="16">
        <f t="shared" si="25"/>
        <v>721696</v>
      </c>
      <c r="P48" s="18">
        <f t="shared" si="25"/>
        <v>352279</v>
      </c>
      <c r="Q48" s="18">
        <f t="shared" si="25"/>
        <v>369417</v>
      </c>
      <c r="R48" s="34">
        <f t="shared" si="25"/>
        <v>284218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</row>
    <row r="49" spans="2:46" s="32" customFormat="1" ht="16.5" customHeight="1" hidden="1">
      <c r="B49" s="33" t="s">
        <v>11</v>
      </c>
      <c r="C49" s="16">
        <f t="shared" si="18"/>
        <v>261666</v>
      </c>
      <c r="D49" s="16">
        <f aca="true" t="shared" si="26" ref="D49:F51">D45+(H49-H45)+(L49-L45)</f>
        <v>126311</v>
      </c>
      <c r="E49" s="16">
        <f t="shared" si="26"/>
        <v>135355</v>
      </c>
      <c r="F49" s="17">
        <f t="shared" si="26"/>
        <v>99070</v>
      </c>
      <c r="G49" s="16">
        <v>261073</v>
      </c>
      <c r="H49" s="18">
        <v>125971</v>
      </c>
      <c r="I49" s="18">
        <v>135102</v>
      </c>
      <c r="J49" s="18">
        <v>102421</v>
      </c>
      <c r="K49" s="19">
        <v>2417</v>
      </c>
      <c r="L49" s="16">
        <v>1005</v>
      </c>
      <c r="M49" s="16">
        <v>1412</v>
      </c>
      <c r="N49" s="17">
        <v>1699</v>
      </c>
      <c r="O49" s="16">
        <f aca="true" t="shared" si="27" ref="O49:R51">G49+K49</f>
        <v>263490</v>
      </c>
      <c r="P49" s="18">
        <f t="shared" si="27"/>
        <v>126976</v>
      </c>
      <c r="Q49" s="18">
        <f t="shared" si="27"/>
        <v>136514</v>
      </c>
      <c r="R49" s="34">
        <f t="shared" si="27"/>
        <v>104120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</row>
    <row r="50" spans="2:46" s="32" customFormat="1" ht="16.5" customHeight="1" hidden="1">
      <c r="B50" s="33" t="s">
        <v>12</v>
      </c>
      <c r="C50" s="16">
        <f t="shared" si="18"/>
        <v>208270</v>
      </c>
      <c r="D50" s="16">
        <f t="shared" si="26"/>
        <v>102479</v>
      </c>
      <c r="E50" s="16">
        <f t="shared" si="26"/>
        <v>105791</v>
      </c>
      <c r="F50" s="17">
        <f t="shared" si="26"/>
        <v>82331</v>
      </c>
      <c r="G50" s="16">
        <v>208239</v>
      </c>
      <c r="H50" s="18">
        <v>103263</v>
      </c>
      <c r="I50" s="18">
        <v>104976</v>
      </c>
      <c r="J50" s="18">
        <v>84582</v>
      </c>
      <c r="K50" s="19">
        <v>2760</v>
      </c>
      <c r="L50" s="16">
        <v>1298</v>
      </c>
      <c r="M50" s="16">
        <v>1462</v>
      </c>
      <c r="N50" s="17">
        <v>1856</v>
      </c>
      <c r="O50" s="35">
        <f t="shared" si="27"/>
        <v>210999</v>
      </c>
      <c r="P50" s="18">
        <f t="shared" si="27"/>
        <v>104561</v>
      </c>
      <c r="Q50" s="18">
        <f t="shared" si="27"/>
        <v>106438</v>
      </c>
      <c r="R50" s="34">
        <f t="shared" si="27"/>
        <v>86438</v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</row>
    <row r="51" spans="2:46" s="32" customFormat="1" ht="16.5" customHeight="1" hidden="1" thickBot="1">
      <c r="B51" s="36" t="s">
        <v>13</v>
      </c>
      <c r="C51" s="23">
        <f t="shared" si="18"/>
        <v>242034</v>
      </c>
      <c r="D51" s="23">
        <f t="shared" si="26"/>
        <v>117741</v>
      </c>
      <c r="E51" s="23">
        <f t="shared" si="26"/>
        <v>124293</v>
      </c>
      <c r="F51" s="24">
        <f t="shared" si="26"/>
        <v>88708</v>
      </c>
      <c r="G51" s="23">
        <v>244192</v>
      </c>
      <c r="H51" s="25">
        <v>119250</v>
      </c>
      <c r="I51" s="25">
        <v>124942</v>
      </c>
      <c r="J51" s="37">
        <v>91674</v>
      </c>
      <c r="K51" s="42">
        <v>3015</v>
      </c>
      <c r="L51" s="23">
        <v>1492</v>
      </c>
      <c r="M51" s="23">
        <v>1523</v>
      </c>
      <c r="N51" s="24">
        <v>1986</v>
      </c>
      <c r="O51" s="23">
        <f t="shared" si="27"/>
        <v>247207</v>
      </c>
      <c r="P51" s="25">
        <f t="shared" si="27"/>
        <v>120742</v>
      </c>
      <c r="Q51" s="25">
        <f t="shared" si="27"/>
        <v>126465</v>
      </c>
      <c r="R51" s="37">
        <f t="shared" si="27"/>
        <v>93660</v>
      </c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</row>
    <row r="52" spans="2:46" s="32" customFormat="1" ht="16.5" customHeight="1" hidden="1">
      <c r="B52" s="33" t="s">
        <v>25</v>
      </c>
      <c r="C52" s="16">
        <f aca="true" t="shared" si="28" ref="C52:C59">SUM(D52:E52)</f>
        <v>711962</v>
      </c>
      <c r="D52" s="16">
        <f aca="true" t="shared" si="29" ref="D52:R52">SUM(D53:D55)</f>
        <v>346523</v>
      </c>
      <c r="E52" s="16">
        <f t="shared" si="29"/>
        <v>365439</v>
      </c>
      <c r="F52" s="17">
        <f t="shared" si="29"/>
        <v>270299</v>
      </c>
      <c r="G52" s="16">
        <f t="shared" si="29"/>
        <v>713542</v>
      </c>
      <c r="H52" s="18">
        <f t="shared" si="29"/>
        <v>348501</v>
      </c>
      <c r="I52" s="18">
        <f t="shared" si="29"/>
        <v>365041</v>
      </c>
      <c r="J52" s="18">
        <f t="shared" si="29"/>
        <v>278901</v>
      </c>
      <c r="K52" s="19">
        <f t="shared" si="29"/>
        <v>8146</v>
      </c>
      <c r="L52" s="16">
        <f t="shared" si="29"/>
        <v>3770</v>
      </c>
      <c r="M52" s="16">
        <f t="shared" si="29"/>
        <v>4376</v>
      </c>
      <c r="N52" s="17">
        <f t="shared" si="29"/>
        <v>5507</v>
      </c>
      <c r="O52" s="16">
        <f t="shared" si="29"/>
        <v>721688</v>
      </c>
      <c r="P52" s="18">
        <f t="shared" si="29"/>
        <v>352271</v>
      </c>
      <c r="Q52" s="18">
        <f t="shared" si="29"/>
        <v>369417</v>
      </c>
      <c r="R52" s="34">
        <f t="shared" si="29"/>
        <v>284408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</row>
    <row r="53" spans="2:46" s="32" customFormat="1" ht="16.5" customHeight="1" hidden="1">
      <c r="B53" s="33" t="s">
        <v>11</v>
      </c>
      <c r="C53" s="16">
        <f t="shared" si="28"/>
        <v>261645</v>
      </c>
      <c r="D53" s="16">
        <f aca="true" t="shared" si="30" ref="D53:F55">D49+(H53-H49)+(L53-L49)</f>
        <v>126328</v>
      </c>
      <c r="E53" s="16">
        <f t="shared" si="30"/>
        <v>135317</v>
      </c>
      <c r="F53" s="17">
        <f t="shared" si="30"/>
        <v>99173</v>
      </c>
      <c r="G53" s="16">
        <v>261042</v>
      </c>
      <c r="H53" s="18">
        <v>125971</v>
      </c>
      <c r="I53" s="18">
        <v>135071</v>
      </c>
      <c r="J53" s="18">
        <v>102509</v>
      </c>
      <c r="K53" s="19">
        <v>2427</v>
      </c>
      <c r="L53" s="16">
        <v>1022</v>
      </c>
      <c r="M53" s="16">
        <v>1405</v>
      </c>
      <c r="N53" s="17">
        <v>1714</v>
      </c>
      <c r="O53" s="16">
        <f aca="true" t="shared" si="31" ref="O53:R55">G53+K53</f>
        <v>263469</v>
      </c>
      <c r="P53" s="18">
        <f t="shared" si="31"/>
        <v>126993</v>
      </c>
      <c r="Q53" s="18">
        <f t="shared" si="31"/>
        <v>136476</v>
      </c>
      <c r="R53" s="34">
        <f t="shared" si="31"/>
        <v>104223</v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</row>
    <row r="54" spans="2:46" s="32" customFormat="1" ht="16.5" customHeight="1" hidden="1">
      <c r="B54" s="33" t="s">
        <v>12</v>
      </c>
      <c r="C54" s="16">
        <f t="shared" si="28"/>
        <v>208314</v>
      </c>
      <c r="D54" s="16">
        <f t="shared" si="30"/>
        <v>102456</v>
      </c>
      <c r="E54" s="16">
        <f t="shared" si="30"/>
        <v>105858</v>
      </c>
      <c r="F54" s="17">
        <f t="shared" si="30"/>
        <v>82371</v>
      </c>
      <c r="G54" s="16">
        <v>208318</v>
      </c>
      <c r="H54" s="18">
        <v>103274</v>
      </c>
      <c r="I54" s="18">
        <v>105044</v>
      </c>
      <c r="J54" s="18">
        <v>84645</v>
      </c>
      <c r="K54" s="19">
        <v>2725</v>
      </c>
      <c r="L54" s="16">
        <v>1264</v>
      </c>
      <c r="M54" s="16">
        <v>1461</v>
      </c>
      <c r="N54" s="17">
        <v>1833</v>
      </c>
      <c r="O54" s="35">
        <f t="shared" si="31"/>
        <v>211043</v>
      </c>
      <c r="P54" s="18">
        <f t="shared" si="31"/>
        <v>104538</v>
      </c>
      <c r="Q54" s="18">
        <f t="shared" si="31"/>
        <v>106505</v>
      </c>
      <c r="R54" s="34">
        <f t="shared" si="31"/>
        <v>86478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</row>
    <row r="55" spans="2:46" s="32" customFormat="1" ht="16.5" customHeight="1" hidden="1" thickBot="1">
      <c r="B55" s="36" t="s">
        <v>13</v>
      </c>
      <c r="C55" s="23">
        <f t="shared" si="28"/>
        <v>242003</v>
      </c>
      <c r="D55" s="23">
        <f t="shared" si="30"/>
        <v>117739</v>
      </c>
      <c r="E55" s="23">
        <f t="shared" si="30"/>
        <v>124264</v>
      </c>
      <c r="F55" s="24">
        <f t="shared" si="30"/>
        <v>88755</v>
      </c>
      <c r="G55" s="23">
        <v>244182</v>
      </c>
      <c r="H55" s="25">
        <v>119256</v>
      </c>
      <c r="I55" s="25">
        <v>124926</v>
      </c>
      <c r="J55" s="37">
        <v>91747</v>
      </c>
      <c r="K55" s="42">
        <v>2994</v>
      </c>
      <c r="L55" s="23">
        <v>1484</v>
      </c>
      <c r="M55" s="23">
        <v>1510</v>
      </c>
      <c r="N55" s="24">
        <v>1960</v>
      </c>
      <c r="O55" s="23">
        <f t="shared" si="31"/>
        <v>247176</v>
      </c>
      <c r="P55" s="25">
        <f t="shared" si="31"/>
        <v>120740</v>
      </c>
      <c r="Q55" s="25">
        <f t="shared" si="31"/>
        <v>126436</v>
      </c>
      <c r="R55" s="37">
        <f t="shared" si="31"/>
        <v>93707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</row>
    <row r="56" spans="2:46" s="32" customFormat="1" ht="16.5" customHeight="1" hidden="1">
      <c r="B56" s="33" t="s">
        <v>26</v>
      </c>
      <c r="C56" s="16">
        <f t="shared" si="28"/>
        <v>711828</v>
      </c>
      <c r="D56" s="16">
        <f aca="true" t="shared" si="32" ref="D56:R56">SUM(D57:D59)</f>
        <v>346426</v>
      </c>
      <c r="E56" s="16">
        <f t="shared" si="32"/>
        <v>365402</v>
      </c>
      <c r="F56" s="17">
        <f t="shared" si="32"/>
        <v>270387</v>
      </c>
      <c r="G56" s="16">
        <f t="shared" si="32"/>
        <v>713405</v>
      </c>
      <c r="H56" s="18">
        <f t="shared" si="32"/>
        <v>348404</v>
      </c>
      <c r="I56" s="18">
        <f t="shared" si="32"/>
        <v>365001</v>
      </c>
      <c r="J56" s="18">
        <f t="shared" si="32"/>
        <v>278995</v>
      </c>
      <c r="K56" s="19">
        <f t="shared" si="32"/>
        <v>8149</v>
      </c>
      <c r="L56" s="16">
        <f t="shared" si="32"/>
        <v>3770</v>
      </c>
      <c r="M56" s="16">
        <f t="shared" si="32"/>
        <v>4379</v>
      </c>
      <c r="N56" s="17">
        <f t="shared" si="32"/>
        <v>5501</v>
      </c>
      <c r="O56" s="16">
        <f t="shared" si="32"/>
        <v>721554</v>
      </c>
      <c r="P56" s="18">
        <f t="shared" si="32"/>
        <v>352174</v>
      </c>
      <c r="Q56" s="18">
        <f t="shared" si="32"/>
        <v>369380</v>
      </c>
      <c r="R56" s="34">
        <f t="shared" si="32"/>
        <v>284496</v>
      </c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2:46" s="32" customFormat="1" ht="16.5" customHeight="1" hidden="1">
      <c r="B57" s="33" t="s">
        <v>11</v>
      </c>
      <c r="C57" s="16">
        <f t="shared" si="28"/>
        <v>261543</v>
      </c>
      <c r="D57" s="16">
        <f aca="true" t="shared" si="33" ref="D57:F59">D53+(H57-H53)+(L57-L53)</f>
        <v>126267</v>
      </c>
      <c r="E57" s="16">
        <f t="shared" si="33"/>
        <v>135276</v>
      </c>
      <c r="F57" s="17">
        <f t="shared" si="33"/>
        <v>99206</v>
      </c>
      <c r="G57" s="16">
        <v>260962</v>
      </c>
      <c r="H57" s="18">
        <v>125912</v>
      </c>
      <c r="I57" s="18">
        <v>135050</v>
      </c>
      <c r="J57" s="18">
        <v>102566</v>
      </c>
      <c r="K57" s="19">
        <v>2405</v>
      </c>
      <c r="L57" s="16">
        <v>1020</v>
      </c>
      <c r="M57" s="16">
        <v>1385</v>
      </c>
      <c r="N57" s="17">
        <v>1690</v>
      </c>
      <c r="O57" s="16">
        <f aca="true" t="shared" si="34" ref="O57:R59">G57+K57</f>
        <v>263367</v>
      </c>
      <c r="P57" s="18">
        <f t="shared" si="34"/>
        <v>126932</v>
      </c>
      <c r="Q57" s="18">
        <f t="shared" si="34"/>
        <v>136435</v>
      </c>
      <c r="R57" s="34">
        <f t="shared" si="34"/>
        <v>104256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</row>
    <row r="58" spans="2:46" s="32" customFormat="1" ht="16.5" customHeight="1" hidden="1">
      <c r="B58" s="33" t="s">
        <v>12</v>
      </c>
      <c r="C58" s="16">
        <f t="shared" si="28"/>
        <v>208288</v>
      </c>
      <c r="D58" s="16">
        <f t="shared" si="33"/>
        <v>102412</v>
      </c>
      <c r="E58" s="16">
        <f t="shared" si="33"/>
        <v>105876</v>
      </c>
      <c r="F58" s="17">
        <f t="shared" si="33"/>
        <v>82372</v>
      </c>
      <c r="G58" s="16">
        <v>208287</v>
      </c>
      <c r="H58" s="18">
        <v>103229</v>
      </c>
      <c r="I58" s="18">
        <v>105058</v>
      </c>
      <c r="J58" s="18">
        <v>84642</v>
      </c>
      <c r="K58" s="19">
        <v>2730</v>
      </c>
      <c r="L58" s="16">
        <v>1265</v>
      </c>
      <c r="M58" s="16">
        <v>1465</v>
      </c>
      <c r="N58" s="17">
        <v>1837</v>
      </c>
      <c r="O58" s="35">
        <f t="shared" si="34"/>
        <v>211017</v>
      </c>
      <c r="P58" s="18">
        <f t="shared" si="34"/>
        <v>104494</v>
      </c>
      <c r="Q58" s="18">
        <f t="shared" si="34"/>
        <v>106523</v>
      </c>
      <c r="R58" s="34">
        <f t="shared" si="34"/>
        <v>86479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</row>
    <row r="59" spans="2:46" s="32" customFormat="1" ht="16.5" customHeight="1" hidden="1" thickBot="1">
      <c r="B59" s="36" t="s">
        <v>13</v>
      </c>
      <c r="C59" s="23">
        <f t="shared" si="28"/>
        <v>241997</v>
      </c>
      <c r="D59" s="23">
        <f t="shared" si="33"/>
        <v>117747</v>
      </c>
      <c r="E59" s="23">
        <f t="shared" si="33"/>
        <v>124250</v>
      </c>
      <c r="F59" s="24">
        <f t="shared" si="33"/>
        <v>88809</v>
      </c>
      <c r="G59" s="23">
        <v>244156</v>
      </c>
      <c r="H59" s="25">
        <v>119263</v>
      </c>
      <c r="I59" s="25">
        <v>124893</v>
      </c>
      <c r="J59" s="37">
        <v>91787</v>
      </c>
      <c r="K59" s="42">
        <v>3014</v>
      </c>
      <c r="L59" s="23">
        <v>1485</v>
      </c>
      <c r="M59" s="23">
        <v>1529</v>
      </c>
      <c r="N59" s="24">
        <v>1974</v>
      </c>
      <c r="O59" s="23">
        <f t="shared" si="34"/>
        <v>247170</v>
      </c>
      <c r="P59" s="25">
        <f t="shared" si="34"/>
        <v>120748</v>
      </c>
      <c r="Q59" s="25">
        <f t="shared" si="34"/>
        <v>126422</v>
      </c>
      <c r="R59" s="37">
        <f t="shared" si="34"/>
        <v>93761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</row>
    <row r="60" spans="2:46" s="32" customFormat="1" ht="16.5" customHeight="1" hidden="1">
      <c r="B60" s="33" t="s">
        <v>27</v>
      </c>
      <c r="C60" s="16">
        <f aca="true" t="shared" si="35" ref="C60:C67">SUM(D60:E60)</f>
        <v>712075</v>
      </c>
      <c r="D60" s="16">
        <f aca="true" t="shared" si="36" ref="D60:R60">SUM(D61:D63)</f>
        <v>346564</v>
      </c>
      <c r="E60" s="16">
        <f t="shared" si="36"/>
        <v>365511</v>
      </c>
      <c r="F60" s="17">
        <f t="shared" si="36"/>
        <v>270730</v>
      </c>
      <c r="G60" s="16">
        <f t="shared" si="36"/>
        <v>713608</v>
      </c>
      <c r="H60" s="18">
        <f t="shared" si="36"/>
        <v>348509</v>
      </c>
      <c r="I60" s="18">
        <f t="shared" si="36"/>
        <v>365099</v>
      </c>
      <c r="J60" s="18">
        <f t="shared" si="36"/>
        <v>279306</v>
      </c>
      <c r="K60" s="19">
        <f t="shared" si="36"/>
        <v>8193</v>
      </c>
      <c r="L60" s="16">
        <f t="shared" si="36"/>
        <v>3803</v>
      </c>
      <c r="M60" s="16">
        <f t="shared" si="36"/>
        <v>4390</v>
      </c>
      <c r="N60" s="17">
        <f t="shared" si="36"/>
        <v>5533</v>
      </c>
      <c r="O60" s="16">
        <f t="shared" si="36"/>
        <v>721801</v>
      </c>
      <c r="P60" s="18">
        <f t="shared" si="36"/>
        <v>352312</v>
      </c>
      <c r="Q60" s="18">
        <f t="shared" si="36"/>
        <v>369489</v>
      </c>
      <c r="R60" s="34">
        <f t="shared" si="36"/>
        <v>284839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</row>
    <row r="61" spans="2:46" s="32" customFormat="1" ht="16.5" customHeight="1" hidden="1">
      <c r="B61" s="33" t="s">
        <v>11</v>
      </c>
      <c r="C61" s="16">
        <f t="shared" si="35"/>
        <v>261588</v>
      </c>
      <c r="D61" s="16">
        <f aca="true" t="shared" si="37" ref="D61:F63">D57+(H61-H57)+(L61-L57)</f>
        <v>126283</v>
      </c>
      <c r="E61" s="16">
        <f t="shared" si="37"/>
        <v>135305</v>
      </c>
      <c r="F61" s="17">
        <f t="shared" si="37"/>
        <v>99318</v>
      </c>
      <c r="G61" s="16">
        <v>260997</v>
      </c>
      <c r="H61" s="18">
        <v>125927</v>
      </c>
      <c r="I61" s="18">
        <v>135070</v>
      </c>
      <c r="J61" s="18">
        <v>102668</v>
      </c>
      <c r="K61" s="19">
        <v>2415</v>
      </c>
      <c r="L61" s="16">
        <v>1021</v>
      </c>
      <c r="M61" s="16">
        <v>1394</v>
      </c>
      <c r="N61" s="17">
        <v>1700</v>
      </c>
      <c r="O61" s="16">
        <f aca="true" t="shared" si="38" ref="O61:R63">G61+K61</f>
        <v>263412</v>
      </c>
      <c r="P61" s="18">
        <f t="shared" si="38"/>
        <v>126948</v>
      </c>
      <c r="Q61" s="18">
        <f t="shared" si="38"/>
        <v>136464</v>
      </c>
      <c r="R61" s="34">
        <f t="shared" si="38"/>
        <v>104368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</row>
    <row r="62" spans="2:46" s="32" customFormat="1" ht="16.5" customHeight="1" hidden="1">
      <c r="B62" s="33" t="s">
        <v>12</v>
      </c>
      <c r="C62" s="16">
        <f t="shared" si="35"/>
        <v>208465</v>
      </c>
      <c r="D62" s="16">
        <f t="shared" si="37"/>
        <v>102497</v>
      </c>
      <c r="E62" s="16">
        <f t="shared" si="37"/>
        <v>105968</v>
      </c>
      <c r="F62" s="17">
        <f t="shared" si="37"/>
        <v>82522</v>
      </c>
      <c r="G62" s="16">
        <v>208467</v>
      </c>
      <c r="H62" s="18">
        <v>103312</v>
      </c>
      <c r="I62" s="18">
        <v>105155</v>
      </c>
      <c r="J62" s="18">
        <v>84799</v>
      </c>
      <c r="K62" s="19">
        <v>2727</v>
      </c>
      <c r="L62" s="16">
        <v>1267</v>
      </c>
      <c r="M62" s="16">
        <v>1460</v>
      </c>
      <c r="N62" s="17">
        <v>1830</v>
      </c>
      <c r="O62" s="35">
        <f t="shared" si="38"/>
        <v>211194</v>
      </c>
      <c r="P62" s="18">
        <f t="shared" si="38"/>
        <v>104579</v>
      </c>
      <c r="Q62" s="18">
        <f t="shared" si="38"/>
        <v>106615</v>
      </c>
      <c r="R62" s="34">
        <f t="shared" si="38"/>
        <v>86629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</row>
    <row r="63" spans="2:46" s="32" customFormat="1" ht="16.5" customHeight="1" hidden="1" thickBot="1">
      <c r="B63" s="36" t="s">
        <v>13</v>
      </c>
      <c r="C63" s="23">
        <f t="shared" si="35"/>
        <v>242022</v>
      </c>
      <c r="D63" s="23">
        <f t="shared" si="37"/>
        <v>117784</v>
      </c>
      <c r="E63" s="23">
        <f t="shared" si="37"/>
        <v>124238</v>
      </c>
      <c r="F63" s="24">
        <f t="shared" si="37"/>
        <v>88890</v>
      </c>
      <c r="G63" s="23">
        <v>244144</v>
      </c>
      <c r="H63" s="25">
        <v>119270</v>
      </c>
      <c r="I63" s="25">
        <v>124874</v>
      </c>
      <c r="J63" s="37">
        <v>91839</v>
      </c>
      <c r="K63" s="42">
        <v>3051</v>
      </c>
      <c r="L63" s="23">
        <v>1515</v>
      </c>
      <c r="M63" s="23">
        <v>1536</v>
      </c>
      <c r="N63" s="24">
        <v>2003</v>
      </c>
      <c r="O63" s="23">
        <f t="shared" si="38"/>
        <v>247195</v>
      </c>
      <c r="P63" s="25">
        <f t="shared" si="38"/>
        <v>120785</v>
      </c>
      <c r="Q63" s="25">
        <f t="shared" si="38"/>
        <v>126410</v>
      </c>
      <c r="R63" s="37">
        <f t="shared" si="38"/>
        <v>93842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</row>
    <row r="64" spans="2:46" s="32" customFormat="1" ht="16.5" customHeight="1" hidden="1">
      <c r="B64" s="33" t="s">
        <v>28</v>
      </c>
      <c r="C64" s="16">
        <f t="shared" si="35"/>
        <v>712170</v>
      </c>
      <c r="D64" s="16">
        <f aca="true" t="shared" si="39" ref="D64:R64">SUM(D65:D67)</f>
        <v>346551</v>
      </c>
      <c r="E64" s="16">
        <f t="shared" si="39"/>
        <v>365619</v>
      </c>
      <c r="F64" s="17">
        <f t="shared" si="39"/>
        <v>270996</v>
      </c>
      <c r="G64" s="16">
        <f t="shared" si="39"/>
        <v>713655</v>
      </c>
      <c r="H64" s="18">
        <f t="shared" si="39"/>
        <v>348463</v>
      </c>
      <c r="I64" s="18">
        <f t="shared" si="39"/>
        <v>365192</v>
      </c>
      <c r="J64" s="18">
        <f t="shared" si="39"/>
        <v>279537</v>
      </c>
      <c r="K64" s="19">
        <f t="shared" si="39"/>
        <v>8241</v>
      </c>
      <c r="L64" s="16">
        <f t="shared" si="39"/>
        <v>3836</v>
      </c>
      <c r="M64" s="16">
        <f t="shared" si="39"/>
        <v>4405</v>
      </c>
      <c r="N64" s="17">
        <f t="shared" si="39"/>
        <v>5568</v>
      </c>
      <c r="O64" s="16">
        <f t="shared" si="39"/>
        <v>721896</v>
      </c>
      <c r="P64" s="18">
        <f t="shared" si="39"/>
        <v>352299</v>
      </c>
      <c r="Q64" s="18">
        <f t="shared" si="39"/>
        <v>369597</v>
      </c>
      <c r="R64" s="34">
        <f t="shared" si="39"/>
        <v>285105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</row>
    <row r="65" spans="2:46" s="32" customFormat="1" ht="16.5" customHeight="1" hidden="1">
      <c r="B65" s="33" t="s">
        <v>11</v>
      </c>
      <c r="C65" s="16">
        <f t="shared" si="35"/>
        <v>261561</v>
      </c>
      <c r="D65" s="16">
        <f aca="true" t="shared" si="40" ref="D65:F67">D61+(H65-H61)+(L65-L61)</f>
        <v>126249</v>
      </c>
      <c r="E65" s="16">
        <f t="shared" si="40"/>
        <v>135312</v>
      </c>
      <c r="F65" s="17">
        <f t="shared" si="40"/>
        <v>99398</v>
      </c>
      <c r="G65" s="16">
        <v>260976</v>
      </c>
      <c r="H65" s="18">
        <v>125899</v>
      </c>
      <c r="I65" s="18">
        <v>135077</v>
      </c>
      <c r="J65" s="18">
        <v>102753</v>
      </c>
      <c r="K65" s="19">
        <v>2409</v>
      </c>
      <c r="L65" s="16">
        <v>1015</v>
      </c>
      <c r="M65" s="16">
        <v>1394</v>
      </c>
      <c r="N65" s="17">
        <v>1695</v>
      </c>
      <c r="O65" s="16">
        <f aca="true" t="shared" si="41" ref="O65:R67">G65+K65</f>
        <v>263385</v>
      </c>
      <c r="P65" s="18">
        <f t="shared" si="41"/>
        <v>126914</v>
      </c>
      <c r="Q65" s="18">
        <f t="shared" si="41"/>
        <v>136471</v>
      </c>
      <c r="R65" s="34">
        <f t="shared" si="41"/>
        <v>104448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</row>
    <row r="66" spans="2:46" s="32" customFormat="1" ht="16.5" customHeight="1" hidden="1">
      <c r="B66" s="33" t="s">
        <v>12</v>
      </c>
      <c r="C66" s="16">
        <f t="shared" si="35"/>
        <v>208578</v>
      </c>
      <c r="D66" s="16">
        <f t="shared" si="40"/>
        <v>102514</v>
      </c>
      <c r="E66" s="16">
        <f t="shared" si="40"/>
        <v>106064</v>
      </c>
      <c r="F66" s="17">
        <f t="shared" si="40"/>
        <v>82607</v>
      </c>
      <c r="G66" s="16">
        <v>208597</v>
      </c>
      <c r="H66" s="18">
        <v>103345</v>
      </c>
      <c r="I66" s="18">
        <v>105252</v>
      </c>
      <c r="J66" s="18">
        <v>84898</v>
      </c>
      <c r="K66" s="19">
        <v>2710</v>
      </c>
      <c r="L66" s="16">
        <v>1251</v>
      </c>
      <c r="M66" s="16">
        <v>1459</v>
      </c>
      <c r="N66" s="17">
        <v>1816</v>
      </c>
      <c r="O66" s="35">
        <f t="shared" si="41"/>
        <v>211307</v>
      </c>
      <c r="P66" s="18">
        <f t="shared" si="41"/>
        <v>104596</v>
      </c>
      <c r="Q66" s="18">
        <f t="shared" si="41"/>
        <v>106711</v>
      </c>
      <c r="R66" s="34">
        <f t="shared" si="41"/>
        <v>86714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</row>
    <row r="67" spans="2:46" s="32" customFormat="1" ht="16.5" customHeight="1" hidden="1" thickBot="1">
      <c r="B67" s="36" t="s">
        <v>13</v>
      </c>
      <c r="C67" s="23">
        <f t="shared" si="35"/>
        <v>242031</v>
      </c>
      <c r="D67" s="23">
        <f t="shared" si="40"/>
        <v>117788</v>
      </c>
      <c r="E67" s="23">
        <f t="shared" si="40"/>
        <v>124243</v>
      </c>
      <c r="F67" s="24">
        <f t="shared" si="40"/>
        <v>88991</v>
      </c>
      <c r="G67" s="23">
        <v>244082</v>
      </c>
      <c r="H67" s="25">
        <v>119219</v>
      </c>
      <c r="I67" s="25">
        <v>124863</v>
      </c>
      <c r="J67" s="37">
        <v>91886</v>
      </c>
      <c r="K67" s="42">
        <v>3122</v>
      </c>
      <c r="L67" s="23">
        <v>1570</v>
      </c>
      <c r="M67" s="23">
        <v>1552</v>
      </c>
      <c r="N67" s="24">
        <v>2057</v>
      </c>
      <c r="O67" s="23">
        <f t="shared" si="41"/>
        <v>247204</v>
      </c>
      <c r="P67" s="25">
        <f t="shared" si="41"/>
        <v>120789</v>
      </c>
      <c r="Q67" s="25">
        <f t="shared" si="41"/>
        <v>126415</v>
      </c>
      <c r="R67" s="37">
        <f t="shared" si="41"/>
        <v>93943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</row>
    <row r="68" spans="2:46" s="32" customFormat="1" ht="16.5" customHeight="1" hidden="1">
      <c r="B68" s="33" t="s">
        <v>29</v>
      </c>
      <c r="C68" s="16">
        <f aca="true" t="shared" si="42" ref="C68:C75">SUM(D68:E68)</f>
        <v>712191</v>
      </c>
      <c r="D68" s="16">
        <f aca="true" t="shared" si="43" ref="D68:R68">SUM(D69:D71)</f>
        <v>346532</v>
      </c>
      <c r="E68" s="16">
        <f t="shared" si="43"/>
        <v>365659</v>
      </c>
      <c r="F68" s="17">
        <f t="shared" si="43"/>
        <v>271328</v>
      </c>
      <c r="G68" s="16">
        <f t="shared" si="43"/>
        <v>713525</v>
      </c>
      <c r="H68" s="18">
        <f t="shared" si="43"/>
        <v>348397</v>
      </c>
      <c r="I68" s="18">
        <f t="shared" si="43"/>
        <v>365128</v>
      </c>
      <c r="J68" s="18">
        <f t="shared" si="43"/>
        <v>279705</v>
      </c>
      <c r="K68" s="19">
        <f t="shared" si="43"/>
        <v>8392</v>
      </c>
      <c r="L68" s="16">
        <f t="shared" si="43"/>
        <v>3883</v>
      </c>
      <c r="M68" s="16">
        <f t="shared" si="43"/>
        <v>4509</v>
      </c>
      <c r="N68" s="17">
        <f t="shared" si="43"/>
        <v>5732</v>
      </c>
      <c r="O68" s="16">
        <f t="shared" si="43"/>
        <v>721917</v>
      </c>
      <c r="P68" s="18">
        <f t="shared" si="43"/>
        <v>352280</v>
      </c>
      <c r="Q68" s="18">
        <f t="shared" si="43"/>
        <v>369637</v>
      </c>
      <c r="R68" s="34">
        <f t="shared" si="43"/>
        <v>285437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</row>
    <row r="69" spans="2:46" s="32" customFormat="1" ht="16.5" customHeight="1" hidden="1">
      <c r="B69" s="33" t="s">
        <v>11</v>
      </c>
      <c r="C69" s="16">
        <f t="shared" si="42"/>
        <v>261637</v>
      </c>
      <c r="D69" s="16">
        <f aca="true" t="shared" si="44" ref="D69:F71">D65+(H69-H65)+(L69-L65)</f>
        <v>126288</v>
      </c>
      <c r="E69" s="16">
        <f t="shared" si="44"/>
        <v>135349</v>
      </c>
      <c r="F69" s="17">
        <f t="shared" si="44"/>
        <v>99579</v>
      </c>
      <c r="G69" s="16">
        <v>260946</v>
      </c>
      <c r="H69" s="18">
        <v>125909</v>
      </c>
      <c r="I69" s="18">
        <v>135037</v>
      </c>
      <c r="J69" s="18">
        <v>102828</v>
      </c>
      <c r="K69" s="19">
        <v>2515</v>
      </c>
      <c r="L69" s="16">
        <v>1044</v>
      </c>
      <c r="M69" s="16">
        <v>1471</v>
      </c>
      <c r="N69" s="17">
        <v>1801</v>
      </c>
      <c r="O69" s="16">
        <f aca="true" t="shared" si="45" ref="O69:R71">G69+K69</f>
        <v>263461</v>
      </c>
      <c r="P69" s="18">
        <f t="shared" si="45"/>
        <v>126953</v>
      </c>
      <c r="Q69" s="18">
        <f t="shared" si="45"/>
        <v>136508</v>
      </c>
      <c r="R69" s="34">
        <f t="shared" si="45"/>
        <v>104629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</row>
    <row r="70" spans="2:46" s="32" customFormat="1" ht="16.5" customHeight="1" hidden="1">
      <c r="B70" s="33" t="s">
        <v>12</v>
      </c>
      <c r="C70" s="16">
        <f t="shared" si="42"/>
        <v>208662</v>
      </c>
      <c r="D70" s="16">
        <f t="shared" si="44"/>
        <v>102538</v>
      </c>
      <c r="E70" s="16">
        <f t="shared" si="44"/>
        <v>106124</v>
      </c>
      <c r="F70" s="17">
        <f t="shared" si="44"/>
        <v>82700</v>
      </c>
      <c r="G70" s="16">
        <v>208617</v>
      </c>
      <c r="H70" s="18">
        <v>103340</v>
      </c>
      <c r="I70" s="18">
        <v>105277</v>
      </c>
      <c r="J70" s="18">
        <v>84931</v>
      </c>
      <c r="K70" s="19">
        <v>2774</v>
      </c>
      <c r="L70" s="16">
        <v>1280</v>
      </c>
      <c r="M70" s="16">
        <v>1494</v>
      </c>
      <c r="N70" s="17">
        <v>1876</v>
      </c>
      <c r="O70" s="35">
        <f t="shared" si="45"/>
        <v>211391</v>
      </c>
      <c r="P70" s="18">
        <f t="shared" si="45"/>
        <v>104620</v>
      </c>
      <c r="Q70" s="18">
        <f t="shared" si="45"/>
        <v>106771</v>
      </c>
      <c r="R70" s="34">
        <f t="shared" si="45"/>
        <v>86807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</row>
    <row r="71" spans="2:46" s="32" customFormat="1" ht="16.5" customHeight="1" hidden="1" thickBot="1">
      <c r="B71" s="36" t="s">
        <v>13</v>
      </c>
      <c r="C71" s="23">
        <f t="shared" si="42"/>
        <v>241892</v>
      </c>
      <c r="D71" s="23">
        <f t="shared" si="44"/>
        <v>117706</v>
      </c>
      <c r="E71" s="23">
        <f t="shared" si="44"/>
        <v>124186</v>
      </c>
      <c r="F71" s="24">
        <f t="shared" si="44"/>
        <v>89049</v>
      </c>
      <c r="G71" s="23">
        <v>243962</v>
      </c>
      <c r="H71" s="25">
        <v>119148</v>
      </c>
      <c r="I71" s="25">
        <v>124814</v>
      </c>
      <c r="J71" s="37">
        <v>91946</v>
      </c>
      <c r="K71" s="42">
        <v>3103</v>
      </c>
      <c r="L71" s="23">
        <v>1559</v>
      </c>
      <c r="M71" s="23">
        <v>1544</v>
      </c>
      <c r="N71" s="24">
        <v>2055</v>
      </c>
      <c r="O71" s="23">
        <f t="shared" si="45"/>
        <v>247065</v>
      </c>
      <c r="P71" s="25">
        <f t="shared" si="45"/>
        <v>120707</v>
      </c>
      <c r="Q71" s="25">
        <f t="shared" si="45"/>
        <v>126358</v>
      </c>
      <c r="R71" s="37">
        <f t="shared" si="45"/>
        <v>94001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</row>
    <row r="72" spans="2:46" s="32" customFormat="1" ht="16.5" customHeight="1" hidden="1">
      <c r="B72" s="33" t="s">
        <v>30</v>
      </c>
      <c r="C72" s="16">
        <f t="shared" si="42"/>
        <v>712219</v>
      </c>
      <c r="D72" s="16">
        <f aca="true" t="shared" si="46" ref="D72:R72">SUM(D73:D75)</f>
        <v>346496</v>
      </c>
      <c r="E72" s="16">
        <f t="shared" si="46"/>
        <v>365723</v>
      </c>
      <c r="F72" s="17">
        <f t="shared" si="46"/>
        <v>271502</v>
      </c>
      <c r="G72" s="16">
        <f t="shared" si="46"/>
        <v>713517</v>
      </c>
      <c r="H72" s="18">
        <f t="shared" si="46"/>
        <v>348368</v>
      </c>
      <c r="I72" s="18">
        <f t="shared" si="46"/>
        <v>365149</v>
      </c>
      <c r="J72" s="18">
        <f t="shared" si="46"/>
        <v>279846</v>
      </c>
      <c r="K72" s="19">
        <f t="shared" si="46"/>
        <v>8428</v>
      </c>
      <c r="L72" s="16">
        <f t="shared" si="46"/>
        <v>3876</v>
      </c>
      <c r="M72" s="16">
        <f t="shared" si="46"/>
        <v>4552</v>
      </c>
      <c r="N72" s="17">
        <f t="shared" si="46"/>
        <v>5765</v>
      </c>
      <c r="O72" s="16">
        <f t="shared" si="46"/>
        <v>721945</v>
      </c>
      <c r="P72" s="18">
        <f t="shared" si="46"/>
        <v>352244</v>
      </c>
      <c r="Q72" s="18">
        <f t="shared" si="46"/>
        <v>369701</v>
      </c>
      <c r="R72" s="34">
        <f t="shared" si="46"/>
        <v>285611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</row>
    <row r="73" spans="2:46" s="32" customFormat="1" ht="16.5" customHeight="1" hidden="1">
      <c r="B73" s="33" t="s">
        <v>11</v>
      </c>
      <c r="C73" s="16">
        <f t="shared" si="42"/>
        <v>261756</v>
      </c>
      <c r="D73" s="16">
        <f aca="true" t="shared" si="47" ref="D73:F75">D69+(H73-H69)+(L73-L69)</f>
        <v>126336</v>
      </c>
      <c r="E73" s="16">
        <f t="shared" si="47"/>
        <v>135420</v>
      </c>
      <c r="F73" s="17">
        <f t="shared" si="47"/>
        <v>99700</v>
      </c>
      <c r="G73" s="16">
        <v>261026</v>
      </c>
      <c r="H73" s="18">
        <v>125949</v>
      </c>
      <c r="I73" s="18">
        <v>135077</v>
      </c>
      <c r="J73" s="18">
        <v>102910</v>
      </c>
      <c r="K73" s="19">
        <v>2554</v>
      </c>
      <c r="L73" s="16">
        <v>1052</v>
      </c>
      <c r="M73" s="16">
        <v>1502</v>
      </c>
      <c r="N73" s="17">
        <v>1840</v>
      </c>
      <c r="O73" s="16">
        <f aca="true" t="shared" si="48" ref="O73:R75">G73+K73</f>
        <v>263580</v>
      </c>
      <c r="P73" s="18">
        <f t="shared" si="48"/>
        <v>127001</v>
      </c>
      <c r="Q73" s="18">
        <f t="shared" si="48"/>
        <v>136579</v>
      </c>
      <c r="R73" s="34">
        <f t="shared" si="48"/>
        <v>104750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</row>
    <row r="74" spans="2:46" s="32" customFormat="1" ht="16.5" customHeight="1" hidden="1">
      <c r="B74" s="33" t="s">
        <v>12</v>
      </c>
      <c r="C74" s="16">
        <f t="shared" si="42"/>
        <v>208638</v>
      </c>
      <c r="D74" s="16">
        <f t="shared" si="47"/>
        <v>102505</v>
      </c>
      <c r="E74" s="16">
        <f t="shared" si="47"/>
        <v>106133</v>
      </c>
      <c r="F74" s="17">
        <f t="shared" si="47"/>
        <v>82709</v>
      </c>
      <c r="G74" s="16">
        <v>208597</v>
      </c>
      <c r="H74" s="18">
        <v>103312</v>
      </c>
      <c r="I74" s="18">
        <v>105285</v>
      </c>
      <c r="J74" s="18">
        <v>84949</v>
      </c>
      <c r="K74" s="19">
        <v>2770</v>
      </c>
      <c r="L74" s="16">
        <v>1275</v>
      </c>
      <c r="M74" s="16">
        <v>1495</v>
      </c>
      <c r="N74" s="17">
        <v>1867</v>
      </c>
      <c r="O74" s="35">
        <f t="shared" si="48"/>
        <v>211367</v>
      </c>
      <c r="P74" s="18">
        <f t="shared" si="48"/>
        <v>104587</v>
      </c>
      <c r="Q74" s="18">
        <f t="shared" si="48"/>
        <v>106780</v>
      </c>
      <c r="R74" s="34">
        <f t="shared" si="48"/>
        <v>86816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</row>
    <row r="75" spans="2:46" s="32" customFormat="1" ht="16.5" customHeight="1" hidden="1" thickBot="1">
      <c r="B75" s="36" t="s">
        <v>13</v>
      </c>
      <c r="C75" s="23">
        <f t="shared" si="42"/>
        <v>241825</v>
      </c>
      <c r="D75" s="23">
        <f t="shared" si="47"/>
        <v>117655</v>
      </c>
      <c r="E75" s="23">
        <f t="shared" si="47"/>
        <v>124170</v>
      </c>
      <c r="F75" s="24">
        <f t="shared" si="47"/>
        <v>89093</v>
      </c>
      <c r="G75" s="23">
        <v>243894</v>
      </c>
      <c r="H75" s="25">
        <v>119107</v>
      </c>
      <c r="I75" s="25">
        <v>124787</v>
      </c>
      <c r="J75" s="37">
        <v>91987</v>
      </c>
      <c r="K75" s="42">
        <v>3104</v>
      </c>
      <c r="L75" s="23">
        <v>1549</v>
      </c>
      <c r="M75" s="23">
        <v>1555</v>
      </c>
      <c r="N75" s="24">
        <v>2058</v>
      </c>
      <c r="O75" s="23">
        <f t="shared" si="48"/>
        <v>246998</v>
      </c>
      <c r="P75" s="25">
        <f t="shared" si="48"/>
        <v>120656</v>
      </c>
      <c r="Q75" s="25">
        <f t="shared" si="48"/>
        <v>126342</v>
      </c>
      <c r="R75" s="37">
        <f t="shared" si="48"/>
        <v>94045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</row>
    <row r="76" spans="2:46" s="32" customFormat="1" ht="16.5" customHeight="1" hidden="1">
      <c r="B76" s="33" t="s">
        <v>31</v>
      </c>
      <c r="C76" s="16">
        <f aca="true" t="shared" si="49" ref="C76:C83">SUM(D76:E76)</f>
        <v>712217</v>
      </c>
      <c r="D76" s="16">
        <f aca="true" t="shared" si="50" ref="D76:R76">SUM(D77:D79)</f>
        <v>346469</v>
      </c>
      <c r="E76" s="16">
        <f t="shared" si="50"/>
        <v>365748</v>
      </c>
      <c r="F76" s="17">
        <f t="shared" si="50"/>
        <v>271648</v>
      </c>
      <c r="G76" s="16">
        <f t="shared" si="50"/>
        <v>713485</v>
      </c>
      <c r="H76" s="18">
        <f t="shared" si="50"/>
        <v>348320</v>
      </c>
      <c r="I76" s="18">
        <f t="shared" si="50"/>
        <v>365165</v>
      </c>
      <c r="J76" s="18">
        <f t="shared" si="50"/>
        <v>279953</v>
      </c>
      <c r="K76" s="19">
        <f t="shared" si="50"/>
        <v>8458</v>
      </c>
      <c r="L76" s="16">
        <f t="shared" si="50"/>
        <v>3897</v>
      </c>
      <c r="M76" s="16">
        <f t="shared" si="50"/>
        <v>4561</v>
      </c>
      <c r="N76" s="17">
        <f t="shared" si="50"/>
        <v>5804</v>
      </c>
      <c r="O76" s="16">
        <f t="shared" si="50"/>
        <v>721943</v>
      </c>
      <c r="P76" s="18">
        <f t="shared" si="50"/>
        <v>352217</v>
      </c>
      <c r="Q76" s="18">
        <f t="shared" si="50"/>
        <v>369726</v>
      </c>
      <c r="R76" s="34">
        <f t="shared" si="50"/>
        <v>285757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</row>
    <row r="77" spans="2:46" s="32" customFormat="1" ht="16.5" customHeight="1" hidden="1">
      <c r="B77" s="33" t="s">
        <v>11</v>
      </c>
      <c r="C77" s="16">
        <f t="shared" si="49"/>
        <v>261722</v>
      </c>
      <c r="D77" s="16">
        <f aca="true" t="shared" si="51" ref="D77:F79">D73+(H77-H73)+(L77-L73)</f>
        <v>126347</v>
      </c>
      <c r="E77" s="16">
        <f t="shared" si="51"/>
        <v>135375</v>
      </c>
      <c r="F77" s="17">
        <f t="shared" si="51"/>
        <v>99774</v>
      </c>
      <c r="G77" s="16">
        <v>261008</v>
      </c>
      <c r="H77" s="18">
        <v>125965</v>
      </c>
      <c r="I77" s="18">
        <v>135043</v>
      </c>
      <c r="J77" s="18">
        <v>102993</v>
      </c>
      <c r="K77" s="19">
        <v>2538</v>
      </c>
      <c r="L77" s="16">
        <v>1047</v>
      </c>
      <c r="M77" s="16">
        <v>1491</v>
      </c>
      <c r="N77" s="17">
        <v>1831</v>
      </c>
      <c r="O77" s="16">
        <f aca="true" t="shared" si="52" ref="O77:R79">G77+K77</f>
        <v>263546</v>
      </c>
      <c r="P77" s="18">
        <f t="shared" si="52"/>
        <v>127012</v>
      </c>
      <c r="Q77" s="18">
        <f t="shared" si="52"/>
        <v>136534</v>
      </c>
      <c r="R77" s="34">
        <f t="shared" si="52"/>
        <v>104824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</row>
    <row r="78" spans="2:46" s="32" customFormat="1" ht="16.5" customHeight="1" hidden="1">
      <c r="B78" s="33" t="s">
        <v>12</v>
      </c>
      <c r="C78" s="16">
        <f t="shared" si="49"/>
        <v>208628</v>
      </c>
      <c r="D78" s="16">
        <f t="shared" si="51"/>
        <v>102453</v>
      </c>
      <c r="E78" s="16">
        <f t="shared" si="51"/>
        <v>106175</v>
      </c>
      <c r="F78" s="17">
        <f t="shared" si="51"/>
        <v>82717</v>
      </c>
      <c r="G78" s="16">
        <v>208586</v>
      </c>
      <c r="H78" s="18">
        <v>103264</v>
      </c>
      <c r="I78" s="18">
        <v>105322</v>
      </c>
      <c r="J78" s="18">
        <v>84957</v>
      </c>
      <c r="K78" s="19">
        <v>2771</v>
      </c>
      <c r="L78" s="16">
        <v>1271</v>
      </c>
      <c r="M78" s="16">
        <v>1500</v>
      </c>
      <c r="N78" s="17">
        <v>1867</v>
      </c>
      <c r="O78" s="35">
        <f t="shared" si="52"/>
        <v>211357</v>
      </c>
      <c r="P78" s="18">
        <f t="shared" si="52"/>
        <v>104535</v>
      </c>
      <c r="Q78" s="18">
        <f t="shared" si="52"/>
        <v>106822</v>
      </c>
      <c r="R78" s="34">
        <f t="shared" si="52"/>
        <v>86824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</row>
    <row r="79" spans="2:46" s="32" customFormat="1" ht="16.5" customHeight="1" hidden="1" thickBot="1">
      <c r="B79" s="36" t="s">
        <v>13</v>
      </c>
      <c r="C79" s="23">
        <f t="shared" si="49"/>
        <v>241867</v>
      </c>
      <c r="D79" s="23">
        <f t="shared" si="51"/>
        <v>117669</v>
      </c>
      <c r="E79" s="23">
        <f t="shared" si="51"/>
        <v>124198</v>
      </c>
      <c r="F79" s="24">
        <f t="shared" si="51"/>
        <v>89157</v>
      </c>
      <c r="G79" s="23">
        <v>243891</v>
      </c>
      <c r="H79" s="25">
        <v>119091</v>
      </c>
      <c r="I79" s="25">
        <v>124800</v>
      </c>
      <c r="J79" s="37">
        <v>92003</v>
      </c>
      <c r="K79" s="42">
        <v>3149</v>
      </c>
      <c r="L79" s="23">
        <v>1579</v>
      </c>
      <c r="M79" s="23">
        <v>1570</v>
      </c>
      <c r="N79" s="24">
        <v>2106</v>
      </c>
      <c r="O79" s="23">
        <f t="shared" si="52"/>
        <v>247040</v>
      </c>
      <c r="P79" s="25">
        <f t="shared" si="52"/>
        <v>120670</v>
      </c>
      <c r="Q79" s="25">
        <f t="shared" si="52"/>
        <v>126370</v>
      </c>
      <c r="R79" s="37">
        <f t="shared" si="52"/>
        <v>94109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</row>
    <row r="80" spans="2:46" s="32" customFormat="1" ht="16.5" customHeight="1" hidden="1">
      <c r="B80" s="33" t="s">
        <v>32</v>
      </c>
      <c r="C80" s="16">
        <f t="shared" si="49"/>
        <v>712099</v>
      </c>
      <c r="D80" s="16">
        <f aca="true" t="shared" si="53" ref="D80:R80">SUM(D81:D83)</f>
        <v>346462</v>
      </c>
      <c r="E80" s="16">
        <f t="shared" si="53"/>
        <v>365637</v>
      </c>
      <c r="F80" s="17">
        <f t="shared" si="53"/>
        <v>271807</v>
      </c>
      <c r="G80" s="16">
        <f t="shared" si="53"/>
        <v>713442</v>
      </c>
      <c r="H80" s="18">
        <f t="shared" si="53"/>
        <v>348328</v>
      </c>
      <c r="I80" s="18">
        <f t="shared" si="53"/>
        <v>365114</v>
      </c>
      <c r="J80" s="18">
        <f t="shared" si="53"/>
        <v>280145</v>
      </c>
      <c r="K80" s="19">
        <f t="shared" si="53"/>
        <v>8383</v>
      </c>
      <c r="L80" s="16">
        <f t="shared" si="53"/>
        <v>3882</v>
      </c>
      <c r="M80" s="16">
        <f t="shared" si="53"/>
        <v>4501</v>
      </c>
      <c r="N80" s="17">
        <f t="shared" si="53"/>
        <v>5771</v>
      </c>
      <c r="O80" s="16">
        <f t="shared" si="53"/>
        <v>721825</v>
      </c>
      <c r="P80" s="18">
        <f t="shared" si="53"/>
        <v>352210</v>
      </c>
      <c r="Q80" s="18">
        <f t="shared" si="53"/>
        <v>369615</v>
      </c>
      <c r="R80" s="34">
        <f t="shared" si="53"/>
        <v>285916</v>
      </c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</row>
    <row r="81" spans="2:46" s="32" customFormat="1" ht="16.5" customHeight="1" hidden="1">
      <c r="B81" s="33" t="s">
        <v>11</v>
      </c>
      <c r="C81" s="16">
        <f t="shared" si="49"/>
        <v>261650</v>
      </c>
      <c r="D81" s="16">
        <f aca="true" t="shared" si="54" ref="D81:F83">D77+(H81-H77)+(L81-L77)</f>
        <v>126351</v>
      </c>
      <c r="E81" s="16">
        <f t="shared" si="54"/>
        <v>135299</v>
      </c>
      <c r="F81" s="17">
        <f t="shared" si="54"/>
        <v>99809</v>
      </c>
      <c r="G81" s="16">
        <v>260955</v>
      </c>
      <c r="H81" s="18">
        <v>125979</v>
      </c>
      <c r="I81" s="18">
        <v>134976</v>
      </c>
      <c r="J81" s="18">
        <v>103043</v>
      </c>
      <c r="K81" s="19">
        <v>2519</v>
      </c>
      <c r="L81" s="16">
        <v>1037</v>
      </c>
      <c r="M81" s="16">
        <v>1482</v>
      </c>
      <c r="N81" s="17">
        <v>1816</v>
      </c>
      <c r="O81" s="16">
        <f aca="true" t="shared" si="55" ref="O81:R83">G81+K81</f>
        <v>263474</v>
      </c>
      <c r="P81" s="18">
        <f t="shared" si="55"/>
        <v>127016</v>
      </c>
      <c r="Q81" s="18">
        <f t="shared" si="55"/>
        <v>136458</v>
      </c>
      <c r="R81" s="34">
        <f t="shared" si="55"/>
        <v>104859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</row>
    <row r="82" spans="2:46" s="32" customFormat="1" ht="16.5" customHeight="1" hidden="1">
      <c r="B82" s="33" t="s">
        <v>12</v>
      </c>
      <c r="C82" s="16">
        <f t="shared" si="49"/>
        <v>208645</v>
      </c>
      <c r="D82" s="16">
        <f t="shared" si="54"/>
        <v>102463</v>
      </c>
      <c r="E82" s="16">
        <f t="shared" si="54"/>
        <v>106182</v>
      </c>
      <c r="F82" s="17">
        <f t="shared" si="54"/>
        <v>82767</v>
      </c>
      <c r="G82" s="16">
        <v>208625</v>
      </c>
      <c r="H82" s="18">
        <v>103274</v>
      </c>
      <c r="I82" s="18">
        <v>105351</v>
      </c>
      <c r="J82" s="18">
        <v>85017</v>
      </c>
      <c r="K82" s="19">
        <v>2749</v>
      </c>
      <c r="L82" s="16">
        <v>1271</v>
      </c>
      <c r="M82" s="16">
        <v>1478</v>
      </c>
      <c r="N82" s="17">
        <v>1857</v>
      </c>
      <c r="O82" s="35">
        <f t="shared" si="55"/>
        <v>211374</v>
      </c>
      <c r="P82" s="18">
        <f t="shared" si="55"/>
        <v>104545</v>
      </c>
      <c r="Q82" s="18">
        <f t="shared" si="55"/>
        <v>106829</v>
      </c>
      <c r="R82" s="34">
        <f t="shared" si="55"/>
        <v>86874</v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</row>
    <row r="83" spans="2:46" s="32" customFormat="1" ht="16.5" customHeight="1" hidden="1" thickBot="1">
      <c r="B83" s="36" t="s">
        <v>13</v>
      </c>
      <c r="C83" s="23">
        <f t="shared" si="49"/>
        <v>241804</v>
      </c>
      <c r="D83" s="23">
        <f t="shared" si="54"/>
        <v>117648</v>
      </c>
      <c r="E83" s="23">
        <f t="shared" si="54"/>
        <v>124156</v>
      </c>
      <c r="F83" s="24">
        <f t="shared" si="54"/>
        <v>89231</v>
      </c>
      <c r="G83" s="23">
        <v>243862</v>
      </c>
      <c r="H83" s="25">
        <v>119075</v>
      </c>
      <c r="I83" s="25">
        <v>124787</v>
      </c>
      <c r="J83" s="37">
        <v>92085</v>
      </c>
      <c r="K83" s="42">
        <v>3115</v>
      </c>
      <c r="L83" s="23">
        <v>1574</v>
      </c>
      <c r="M83" s="23">
        <v>1541</v>
      </c>
      <c r="N83" s="24">
        <v>2098</v>
      </c>
      <c r="O83" s="23">
        <f t="shared" si="55"/>
        <v>246977</v>
      </c>
      <c r="P83" s="25">
        <f t="shared" si="55"/>
        <v>120649</v>
      </c>
      <c r="Q83" s="25">
        <f t="shared" si="55"/>
        <v>126328</v>
      </c>
      <c r="R83" s="37">
        <f t="shared" si="55"/>
        <v>94183</v>
      </c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</row>
    <row r="84" spans="2:46" s="32" customFormat="1" ht="16.5" customHeight="1" hidden="1">
      <c r="B84" s="33" t="s">
        <v>33</v>
      </c>
      <c r="C84" s="16">
        <f aca="true" t="shared" si="56" ref="C84:C91">SUM(D84:E84)</f>
        <v>712075</v>
      </c>
      <c r="D84" s="16">
        <f aca="true" t="shared" si="57" ref="D84:R84">SUM(D85:D87)</f>
        <v>346426</v>
      </c>
      <c r="E84" s="16">
        <f t="shared" si="57"/>
        <v>365649</v>
      </c>
      <c r="F84" s="17">
        <f t="shared" si="57"/>
        <v>271909</v>
      </c>
      <c r="G84" s="16">
        <f t="shared" si="57"/>
        <v>713439</v>
      </c>
      <c r="H84" s="18">
        <f t="shared" si="57"/>
        <v>348293</v>
      </c>
      <c r="I84" s="18">
        <f t="shared" si="57"/>
        <v>365146</v>
      </c>
      <c r="J84" s="18">
        <f t="shared" si="57"/>
        <v>280247</v>
      </c>
      <c r="K84" s="19">
        <f t="shared" si="57"/>
        <v>8362</v>
      </c>
      <c r="L84" s="16">
        <f t="shared" si="57"/>
        <v>3881</v>
      </c>
      <c r="M84" s="16">
        <f t="shared" si="57"/>
        <v>4481</v>
      </c>
      <c r="N84" s="17">
        <f t="shared" si="57"/>
        <v>5771</v>
      </c>
      <c r="O84" s="16">
        <f t="shared" si="57"/>
        <v>721801</v>
      </c>
      <c r="P84" s="18">
        <f t="shared" si="57"/>
        <v>352174</v>
      </c>
      <c r="Q84" s="18">
        <f t="shared" si="57"/>
        <v>369627</v>
      </c>
      <c r="R84" s="34">
        <f t="shared" si="57"/>
        <v>286018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</row>
    <row r="85" spans="2:46" s="32" customFormat="1" ht="16.5" customHeight="1" hidden="1">
      <c r="B85" s="33" t="s">
        <v>11</v>
      </c>
      <c r="C85" s="16">
        <f t="shared" si="56"/>
        <v>261633</v>
      </c>
      <c r="D85" s="16">
        <f aca="true" t="shared" si="58" ref="D85:F87">D81+(H85-H81)+(L85-L81)</f>
        <v>126352</v>
      </c>
      <c r="E85" s="16">
        <f t="shared" si="58"/>
        <v>135281</v>
      </c>
      <c r="F85" s="17">
        <f t="shared" si="58"/>
        <v>99830</v>
      </c>
      <c r="G85" s="16">
        <v>260978</v>
      </c>
      <c r="H85" s="18">
        <v>125989</v>
      </c>
      <c r="I85" s="18">
        <v>134989</v>
      </c>
      <c r="J85" s="18">
        <v>103101</v>
      </c>
      <c r="K85" s="19">
        <v>2479</v>
      </c>
      <c r="L85" s="16">
        <v>1028</v>
      </c>
      <c r="M85" s="16">
        <v>1451</v>
      </c>
      <c r="N85" s="17">
        <v>1779</v>
      </c>
      <c r="O85" s="16">
        <f aca="true" t="shared" si="59" ref="O85:R87">G85+K85</f>
        <v>263457</v>
      </c>
      <c r="P85" s="18">
        <f t="shared" si="59"/>
        <v>127017</v>
      </c>
      <c r="Q85" s="18">
        <f t="shared" si="59"/>
        <v>136440</v>
      </c>
      <c r="R85" s="34">
        <f t="shared" si="59"/>
        <v>104880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</row>
    <row r="86" spans="2:46" s="32" customFormat="1" ht="16.5" customHeight="1" hidden="1">
      <c r="B86" s="33" t="s">
        <v>12</v>
      </c>
      <c r="C86" s="16">
        <f t="shared" si="56"/>
        <v>208677</v>
      </c>
      <c r="D86" s="16">
        <f t="shared" si="58"/>
        <v>102484</v>
      </c>
      <c r="E86" s="16">
        <f t="shared" si="58"/>
        <v>106193</v>
      </c>
      <c r="F86" s="17">
        <f t="shared" si="58"/>
        <v>82808</v>
      </c>
      <c r="G86" s="16">
        <v>208660</v>
      </c>
      <c r="H86" s="18">
        <v>103297</v>
      </c>
      <c r="I86" s="18">
        <v>105363</v>
      </c>
      <c r="J86" s="18">
        <v>85059</v>
      </c>
      <c r="K86" s="19">
        <v>2746</v>
      </c>
      <c r="L86" s="16">
        <v>1269</v>
      </c>
      <c r="M86" s="16">
        <v>1477</v>
      </c>
      <c r="N86" s="17">
        <v>1856</v>
      </c>
      <c r="O86" s="35">
        <f t="shared" si="59"/>
        <v>211406</v>
      </c>
      <c r="P86" s="18">
        <f t="shared" si="59"/>
        <v>104566</v>
      </c>
      <c r="Q86" s="18">
        <f t="shared" si="59"/>
        <v>106840</v>
      </c>
      <c r="R86" s="34">
        <f t="shared" si="59"/>
        <v>86915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</row>
    <row r="87" spans="2:46" s="32" customFormat="1" ht="16.5" customHeight="1" hidden="1" thickBot="1">
      <c r="B87" s="36" t="s">
        <v>13</v>
      </c>
      <c r="C87" s="23">
        <f t="shared" si="56"/>
        <v>241765</v>
      </c>
      <c r="D87" s="23">
        <f t="shared" si="58"/>
        <v>117590</v>
      </c>
      <c r="E87" s="23">
        <f t="shared" si="58"/>
        <v>124175</v>
      </c>
      <c r="F87" s="24">
        <f t="shared" si="58"/>
        <v>89271</v>
      </c>
      <c r="G87" s="23">
        <v>243801</v>
      </c>
      <c r="H87" s="25">
        <v>119007</v>
      </c>
      <c r="I87" s="25">
        <v>124794</v>
      </c>
      <c r="J87" s="37">
        <v>92087</v>
      </c>
      <c r="K87" s="42">
        <v>3137</v>
      </c>
      <c r="L87" s="23">
        <v>1584</v>
      </c>
      <c r="M87" s="23">
        <v>1553</v>
      </c>
      <c r="N87" s="24">
        <v>2136</v>
      </c>
      <c r="O87" s="23">
        <f t="shared" si="59"/>
        <v>246938</v>
      </c>
      <c r="P87" s="25">
        <f t="shared" si="59"/>
        <v>120591</v>
      </c>
      <c r="Q87" s="25">
        <f t="shared" si="59"/>
        <v>126347</v>
      </c>
      <c r="R87" s="37">
        <f t="shared" si="59"/>
        <v>94223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</row>
    <row r="88" spans="2:46" s="32" customFormat="1" ht="16.5" customHeight="1" hidden="1">
      <c r="B88" s="33" t="s">
        <v>34</v>
      </c>
      <c r="C88" s="16">
        <f t="shared" si="56"/>
        <v>710449</v>
      </c>
      <c r="D88" s="16">
        <f aca="true" t="shared" si="60" ref="D88:R88">SUM(D89:D91)</f>
        <v>345407</v>
      </c>
      <c r="E88" s="16">
        <f t="shared" si="60"/>
        <v>365042</v>
      </c>
      <c r="F88" s="17">
        <f t="shared" si="60"/>
        <v>271565</v>
      </c>
      <c r="G88" s="16">
        <f t="shared" si="60"/>
        <v>711882</v>
      </c>
      <c r="H88" s="18">
        <f t="shared" si="60"/>
        <v>347324</v>
      </c>
      <c r="I88" s="18">
        <f t="shared" si="60"/>
        <v>364558</v>
      </c>
      <c r="J88" s="18">
        <f t="shared" si="60"/>
        <v>279941</v>
      </c>
      <c r="K88" s="19">
        <f t="shared" si="60"/>
        <v>8293</v>
      </c>
      <c r="L88" s="16">
        <f t="shared" si="60"/>
        <v>3831</v>
      </c>
      <c r="M88" s="16">
        <f t="shared" si="60"/>
        <v>4462</v>
      </c>
      <c r="N88" s="17">
        <f t="shared" si="60"/>
        <v>5733</v>
      </c>
      <c r="O88" s="16">
        <f t="shared" si="60"/>
        <v>720175</v>
      </c>
      <c r="P88" s="18">
        <f t="shared" si="60"/>
        <v>351155</v>
      </c>
      <c r="Q88" s="18">
        <f t="shared" si="60"/>
        <v>369020</v>
      </c>
      <c r="R88" s="34">
        <f t="shared" si="60"/>
        <v>285674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</row>
    <row r="89" spans="2:46" s="32" customFormat="1" ht="16.5" customHeight="1" hidden="1">
      <c r="B89" s="33" t="s">
        <v>11</v>
      </c>
      <c r="C89" s="16">
        <f t="shared" si="56"/>
        <v>261227</v>
      </c>
      <c r="D89" s="16">
        <f aca="true" t="shared" si="61" ref="D89:F91">D85+(H89-H85)+(L89-L85)</f>
        <v>126104</v>
      </c>
      <c r="E89" s="16">
        <f t="shared" si="61"/>
        <v>135123</v>
      </c>
      <c r="F89" s="17">
        <f t="shared" si="61"/>
        <v>99938</v>
      </c>
      <c r="G89" s="16">
        <v>260589</v>
      </c>
      <c r="H89" s="18">
        <v>125747</v>
      </c>
      <c r="I89" s="18">
        <v>134842</v>
      </c>
      <c r="J89" s="18">
        <v>103219</v>
      </c>
      <c r="K89" s="19">
        <v>2462</v>
      </c>
      <c r="L89" s="16">
        <v>1022</v>
      </c>
      <c r="M89" s="16">
        <v>1440</v>
      </c>
      <c r="N89" s="17">
        <v>1769</v>
      </c>
      <c r="O89" s="16">
        <f aca="true" t="shared" si="62" ref="O89:R91">G89+K89</f>
        <v>263051</v>
      </c>
      <c r="P89" s="18">
        <f t="shared" si="62"/>
        <v>126769</v>
      </c>
      <c r="Q89" s="18">
        <f t="shared" si="62"/>
        <v>136282</v>
      </c>
      <c r="R89" s="34">
        <f t="shared" si="62"/>
        <v>104988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</row>
    <row r="90" spans="2:46" s="32" customFormat="1" ht="16.5" customHeight="1" hidden="1">
      <c r="B90" s="33" t="s">
        <v>12</v>
      </c>
      <c r="C90" s="16">
        <f t="shared" si="56"/>
        <v>207976</v>
      </c>
      <c r="D90" s="16">
        <f t="shared" si="61"/>
        <v>102089</v>
      </c>
      <c r="E90" s="16">
        <f t="shared" si="61"/>
        <v>105887</v>
      </c>
      <c r="F90" s="17">
        <f t="shared" si="61"/>
        <v>82501</v>
      </c>
      <c r="G90" s="16">
        <v>207987</v>
      </c>
      <c r="H90" s="18">
        <v>102921</v>
      </c>
      <c r="I90" s="18">
        <v>105066</v>
      </c>
      <c r="J90" s="18">
        <v>84768</v>
      </c>
      <c r="K90" s="19">
        <v>2718</v>
      </c>
      <c r="L90" s="16">
        <v>1250</v>
      </c>
      <c r="M90" s="16">
        <v>1468</v>
      </c>
      <c r="N90" s="17">
        <v>1840</v>
      </c>
      <c r="O90" s="35">
        <f t="shared" si="62"/>
        <v>210705</v>
      </c>
      <c r="P90" s="18">
        <f t="shared" si="62"/>
        <v>104171</v>
      </c>
      <c r="Q90" s="18">
        <f t="shared" si="62"/>
        <v>106534</v>
      </c>
      <c r="R90" s="34">
        <f t="shared" si="62"/>
        <v>86608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</row>
    <row r="91" spans="2:46" s="32" customFormat="1" ht="16.5" customHeight="1" hidden="1" thickBot="1">
      <c r="B91" s="36" t="s">
        <v>13</v>
      </c>
      <c r="C91" s="23">
        <f t="shared" si="56"/>
        <v>241246</v>
      </c>
      <c r="D91" s="23">
        <f t="shared" si="61"/>
        <v>117214</v>
      </c>
      <c r="E91" s="23">
        <f t="shared" si="61"/>
        <v>124032</v>
      </c>
      <c r="F91" s="24">
        <f t="shared" si="61"/>
        <v>89126</v>
      </c>
      <c r="G91" s="23">
        <v>243306</v>
      </c>
      <c r="H91" s="25">
        <v>118656</v>
      </c>
      <c r="I91" s="25">
        <v>124650</v>
      </c>
      <c r="J91" s="37">
        <v>91954</v>
      </c>
      <c r="K91" s="42">
        <v>3113</v>
      </c>
      <c r="L91" s="23">
        <v>1559</v>
      </c>
      <c r="M91" s="23">
        <v>1554</v>
      </c>
      <c r="N91" s="24">
        <v>2124</v>
      </c>
      <c r="O91" s="23">
        <f t="shared" si="62"/>
        <v>246419</v>
      </c>
      <c r="P91" s="25">
        <f t="shared" si="62"/>
        <v>120215</v>
      </c>
      <c r="Q91" s="25">
        <f t="shared" si="62"/>
        <v>126204</v>
      </c>
      <c r="R91" s="37">
        <f t="shared" si="62"/>
        <v>94078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</row>
    <row r="92" spans="2:46" s="32" customFormat="1" ht="16.5" customHeight="1" hidden="1">
      <c r="B92" s="33" t="s">
        <v>35</v>
      </c>
      <c r="C92" s="16">
        <f aca="true" t="shared" si="63" ref="C92:C99">SUM(D92:E92)</f>
        <v>710933</v>
      </c>
      <c r="D92" s="16">
        <f aca="true" t="shared" si="64" ref="D92:R92">SUM(D93:D95)</f>
        <v>345728</v>
      </c>
      <c r="E92" s="16">
        <f t="shared" si="64"/>
        <v>365205</v>
      </c>
      <c r="F92" s="17">
        <f t="shared" si="64"/>
        <v>272768</v>
      </c>
      <c r="G92" s="16">
        <f t="shared" si="64"/>
        <v>712209</v>
      </c>
      <c r="H92" s="18">
        <f t="shared" si="64"/>
        <v>347572</v>
      </c>
      <c r="I92" s="18">
        <f t="shared" si="64"/>
        <v>364637</v>
      </c>
      <c r="J92" s="18">
        <f t="shared" si="64"/>
        <v>280977</v>
      </c>
      <c r="K92" s="19">
        <f t="shared" si="64"/>
        <v>8450</v>
      </c>
      <c r="L92" s="16">
        <f t="shared" si="64"/>
        <v>3904</v>
      </c>
      <c r="M92" s="16">
        <f t="shared" si="64"/>
        <v>4546</v>
      </c>
      <c r="N92" s="17">
        <f t="shared" si="64"/>
        <v>5900</v>
      </c>
      <c r="O92" s="16">
        <f t="shared" si="64"/>
        <v>720659</v>
      </c>
      <c r="P92" s="18">
        <f t="shared" si="64"/>
        <v>351476</v>
      </c>
      <c r="Q92" s="18">
        <f t="shared" si="64"/>
        <v>369183</v>
      </c>
      <c r="R92" s="34">
        <f t="shared" si="64"/>
        <v>286877</v>
      </c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</row>
    <row r="93" spans="2:46" s="32" customFormat="1" ht="16.5" customHeight="1" hidden="1">
      <c r="B93" s="33" t="s">
        <v>11</v>
      </c>
      <c r="C93" s="16">
        <f t="shared" si="63"/>
        <v>261058</v>
      </c>
      <c r="D93" s="16">
        <f aca="true" t="shared" si="65" ref="D93:F95">D89+(H93-H89)+(L93-L89)</f>
        <v>126019</v>
      </c>
      <c r="E93" s="16">
        <f t="shared" si="65"/>
        <v>135039</v>
      </c>
      <c r="F93" s="17">
        <f t="shared" si="65"/>
        <v>100151</v>
      </c>
      <c r="G93" s="16">
        <v>260380</v>
      </c>
      <c r="H93" s="18">
        <v>125637</v>
      </c>
      <c r="I93" s="18">
        <v>134743</v>
      </c>
      <c r="J93" s="18">
        <v>103387</v>
      </c>
      <c r="K93" s="19">
        <v>2502</v>
      </c>
      <c r="L93" s="16">
        <v>1047</v>
      </c>
      <c r="M93" s="16">
        <v>1455</v>
      </c>
      <c r="N93" s="17">
        <v>1814</v>
      </c>
      <c r="O93" s="16">
        <f aca="true" t="shared" si="66" ref="O93:R95">G93+K93</f>
        <v>262882</v>
      </c>
      <c r="P93" s="18">
        <f t="shared" si="66"/>
        <v>126684</v>
      </c>
      <c r="Q93" s="18">
        <f t="shared" si="66"/>
        <v>136198</v>
      </c>
      <c r="R93" s="34">
        <f t="shared" si="66"/>
        <v>105201</v>
      </c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</row>
    <row r="94" spans="2:46" s="32" customFormat="1" ht="16.5" customHeight="1" hidden="1">
      <c r="B94" s="33" t="s">
        <v>12</v>
      </c>
      <c r="C94" s="16">
        <f t="shared" si="63"/>
        <v>208434</v>
      </c>
      <c r="D94" s="16">
        <f t="shared" si="65"/>
        <v>102340</v>
      </c>
      <c r="E94" s="16">
        <f t="shared" si="65"/>
        <v>106094</v>
      </c>
      <c r="F94" s="17">
        <f t="shared" si="65"/>
        <v>83067</v>
      </c>
      <c r="G94" s="16">
        <v>208356</v>
      </c>
      <c r="H94" s="18">
        <v>103129</v>
      </c>
      <c r="I94" s="18">
        <v>105227</v>
      </c>
      <c r="J94" s="18">
        <v>85242</v>
      </c>
      <c r="K94" s="19">
        <v>2807</v>
      </c>
      <c r="L94" s="16">
        <v>1293</v>
      </c>
      <c r="M94" s="16">
        <v>1514</v>
      </c>
      <c r="N94" s="17">
        <v>1932</v>
      </c>
      <c r="O94" s="35">
        <f t="shared" si="66"/>
        <v>211163</v>
      </c>
      <c r="P94" s="18">
        <f t="shared" si="66"/>
        <v>104422</v>
      </c>
      <c r="Q94" s="18">
        <f t="shared" si="66"/>
        <v>106741</v>
      </c>
      <c r="R94" s="34">
        <f t="shared" si="66"/>
        <v>87174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</row>
    <row r="95" spans="2:46" s="32" customFormat="1" ht="16.5" customHeight="1" hidden="1" thickBot="1">
      <c r="B95" s="36" t="s">
        <v>13</v>
      </c>
      <c r="C95" s="23">
        <f t="shared" si="63"/>
        <v>241441</v>
      </c>
      <c r="D95" s="23">
        <f t="shared" si="65"/>
        <v>117369</v>
      </c>
      <c r="E95" s="23">
        <f t="shared" si="65"/>
        <v>124072</v>
      </c>
      <c r="F95" s="24">
        <f t="shared" si="65"/>
        <v>89550</v>
      </c>
      <c r="G95" s="23">
        <v>243473</v>
      </c>
      <c r="H95" s="25">
        <v>118806</v>
      </c>
      <c r="I95" s="25">
        <v>124667</v>
      </c>
      <c r="J95" s="37">
        <v>92348</v>
      </c>
      <c r="K95" s="42">
        <v>3141</v>
      </c>
      <c r="L95" s="23">
        <v>1564</v>
      </c>
      <c r="M95" s="23">
        <v>1577</v>
      </c>
      <c r="N95" s="24">
        <v>2154</v>
      </c>
      <c r="O95" s="23">
        <f t="shared" si="66"/>
        <v>246614</v>
      </c>
      <c r="P95" s="25">
        <f t="shared" si="66"/>
        <v>120370</v>
      </c>
      <c r="Q95" s="25">
        <f t="shared" si="66"/>
        <v>126244</v>
      </c>
      <c r="R95" s="37">
        <f t="shared" si="66"/>
        <v>94502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</row>
    <row r="96" spans="2:46" s="32" customFormat="1" ht="16.5" customHeight="1" hidden="1">
      <c r="B96" s="33" t="s">
        <v>36</v>
      </c>
      <c r="C96" s="16">
        <f t="shared" si="63"/>
        <v>710984</v>
      </c>
      <c r="D96" s="16">
        <f aca="true" t="shared" si="67" ref="D96:R96">SUM(D97:D99)</f>
        <v>345815</v>
      </c>
      <c r="E96" s="16">
        <f t="shared" si="67"/>
        <v>365169</v>
      </c>
      <c r="F96" s="17">
        <f t="shared" si="67"/>
        <v>273113</v>
      </c>
      <c r="G96" s="16">
        <f t="shared" si="67"/>
        <v>712334</v>
      </c>
      <c r="H96" s="18">
        <f t="shared" si="67"/>
        <v>347697</v>
      </c>
      <c r="I96" s="18">
        <f t="shared" si="67"/>
        <v>364637</v>
      </c>
      <c r="J96" s="18">
        <f t="shared" si="67"/>
        <v>281369</v>
      </c>
      <c r="K96" s="19">
        <f t="shared" si="67"/>
        <v>8376</v>
      </c>
      <c r="L96" s="16">
        <f t="shared" si="67"/>
        <v>3866</v>
      </c>
      <c r="M96" s="16">
        <f t="shared" si="67"/>
        <v>4510</v>
      </c>
      <c r="N96" s="17">
        <f t="shared" si="67"/>
        <v>5853</v>
      </c>
      <c r="O96" s="16">
        <f t="shared" si="67"/>
        <v>720710</v>
      </c>
      <c r="P96" s="18">
        <f t="shared" si="67"/>
        <v>351563</v>
      </c>
      <c r="Q96" s="18">
        <f t="shared" si="67"/>
        <v>369147</v>
      </c>
      <c r="R96" s="34">
        <f t="shared" si="67"/>
        <v>287222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</row>
    <row r="97" spans="2:46" s="32" customFormat="1" ht="16.5" customHeight="1" hidden="1">
      <c r="B97" s="33" t="s">
        <v>11</v>
      </c>
      <c r="C97" s="16">
        <f t="shared" si="63"/>
        <v>261038</v>
      </c>
      <c r="D97" s="16">
        <f aca="true" t="shared" si="68" ref="D97:F99">D93+(H97-H93)+(L97-L93)</f>
        <v>126006</v>
      </c>
      <c r="E97" s="16">
        <f t="shared" si="68"/>
        <v>135032</v>
      </c>
      <c r="F97" s="17">
        <f t="shared" si="68"/>
        <v>100234</v>
      </c>
      <c r="G97" s="16">
        <v>260386</v>
      </c>
      <c r="H97" s="18">
        <v>125634</v>
      </c>
      <c r="I97" s="18">
        <v>134752</v>
      </c>
      <c r="J97" s="18">
        <v>103496</v>
      </c>
      <c r="K97" s="19">
        <v>2476</v>
      </c>
      <c r="L97" s="16">
        <v>1037</v>
      </c>
      <c r="M97" s="16">
        <v>1439</v>
      </c>
      <c r="N97" s="17">
        <v>1788</v>
      </c>
      <c r="O97" s="16">
        <f aca="true" t="shared" si="69" ref="O97:R99">G97+K97</f>
        <v>262862</v>
      </c>
      <c r="P97" s="18">
        <f t="shared" si="69"/>
        <v>126671</v>
      </c>
      <c r="Q97" s="18">
        <f t="shared" si="69"/>
        <v>136191</v>
      </c>
      <c r="R97" s="34">
        <f t="shared" si="69"/>
        <v>105284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</row>
    <row r="98" spans="2:46" s="32" customFormat="1" ht="16.5" customHeight="1" hidden="1">
      <c r="B98" s="33" t="s">
        <v>12</v>
      </c>
      <c r="C98" s="16">
        <f t="shared" si="63"/>
        <v>208553</v>
      </c>
      <c r="D98" s="16">
        <f t="shared" si="68"/>
        <v>102428</v>
      </c>
      <c r="E98" s="16">
        <f t="shared" si="68"/>
        <v>106125</v>
      </c>
      <c r="F98" s="17">
        <f t="shared" si="68"/>
        <v>83186</v>
      </c>
      <c r="G98" s="16">
        <v>208502</v>
      </c>
      <c r="H98" s="18">
        <v>103234</v>
      </c>
      <c r="I98" s="18">
        <v>105268</v>
      </c>
      <c r="J98" s="18">
        <v>85366</v>
      </c>
      <c r="K98" s="19">
        <v>2780</v>
      </c>
      <c r="L98" s="16">
        <v>1276</v>
      </c>
      <c r="M98" s="16">
        <v>1504</v>
      </c>
      <c r="N98" s="17">
        <v>1927</v>
      </c>
      <c r="O98" s="35">
        <f t="shared" si="69"/>
        <v>211282</v>
      </c>
      <c r="P98" s="18">
        <f t="shared" si="69"/>
        <v>104510</v>
      </c>
      <c r="Q98" s="18">
        <f t="shared" si="69"/>
        <v>106772</v>
      </c>
      <c r="R98" s="34">
        <f t="shared" si="69"/>
        <v>87293</v>
      </c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</row>
    <row r="99" spans="2:46" s="32" customFormat="1" ht="16.5" customHeight="1" hidden="1" thickBot="1">
      <c r="B99" s="36" t="s">
        <v>13</v>
      </c>
      <c r="C99" s="23">
        <f t="shared" si="63"/>
        <v>241393</v>
      </c>
      <c r="D99" s="23">
        <f t="shared" si="68"/>
        <v>117381</v>
      </c>
      <c r="E99" s="23">
        <f t="shared" si="68"/>
        <v>124012</v>
      </c>
      <c r="F99" s="24">
        <f t="shared" si="68"/>
        <v>89693</v>
      </c>
      <c r="G99" s="23">
        <v>243446</v>
      </c>
      <c r="H99" s="25">
        <v>118829</v>
      </c>
      <c r="I99" s="25">
        <v>124617</v>
      </c>
      <c r="J99" s="37">
        <v>92507</v>
      </c>
      <c r="K99" s="42">
        <v>3120</v>
      </c>
      <c r="L99" s="23">
        <v>1553</v>
      </c>
      <c r="M99" s="23">
        <v>1567</v>
      </c>
      <c r="N99" s="24">
        <v>2138</v>
      </c>
      <c r="O99" s="23">
        <f t="shared" si="69"/>
        <v>246566</v>
      </c>
      <c r="P99" s="25">
        <f t="shared" si="69"/>
        <v>120382</v>
      </c>
      <c r="Q99" s="25">
        <f t="shared" si="69"/>
        <v>126184</v>
      </c>
      <c r="R99" s="37">
        <f t="shared" si="69"/>
        <v>94645</v>
      </c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</row>
    <row r="100" spans="2:46" s="32" customFormat="1" ht="16.5" customHeight="1" hidden="1">
      <c r="B100" s="33" t="s">
        <v>37</v>
      </c>
      <c r="C100" s="16">
        <f aca="true" t="shared" si="70" ref="C100:C107">SUM(D100:E100)</f>
        <v>710883</v>
      </c>
      <c r="D100" s="16">
        <f aca="true" t="shared" si="71" ref="D100:R100">SUM(D101:D103)</f>
        <v>345726</v>
      </c>
      <c r="E100" s="16">
        <f t="shared" si="71"/>
        <v>365157</v>
      </c>
      <c r="F100" s="17">
        <f t="shared" si="71"/>
        <v>273240</v>
      </c>
      <c r="G100" s="16">
        <f t="shared" si="71"/>
        <v>712264</v>
      </c>
      <c r="H100" s="18">
        <f t="shared" si="71"/>
        <v>347628</v>
      </c>
      <c r="I100" s="18">
        <f t="shared" si="71"/>
        <v>364636</v>
      </c>
      <c r="J100" s="18">
        <f t="shared" si="71"/>
        <v>281506</v>
      </c>
      <c r="K100" s="19">
        <f t="shared" si="71"/>
        <v>8345</v>
      </c>
      <c r="L100" s="16">
        <f t="shared" si="71"/>
        <v>3846</v>
      </c>
      <c r="M100" s="16">
        <f t="shared" si="71"/>
        <v>4499</v>
      </c>
      <c r="N100" s="17">
        <f t="shared" si="71"/>
        <v>5843</v>
      </c>
      <c r="O100" s="16">
        <f t="shared" si="71"/>
        <v>720609</v>
      </c>
      <c r="P100" s="18">
        <f t="shared" si="71"/>
        <v>351474</v>
      </c>
      <c r="Q100" s="18">
        <f t="shared" si="71"/>
        <v>369135</v>
      </c>
      <c r="R100" s="34">
        <f t="shared" si="71"/>
        <v>287349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</row>
    <row r="101" spans="2:46" s="32" customFormat="1" ht="16.5" customHeight="1" hidden="1">
      <c r="B101" s="33" t="s">
        <v>11</v>
      </c>
      <c r="C101" s="16">
        <f t="shared" si="70"/>
        <v>260975</v>
      </c>
      <c r="D101" s="16">
        <f aca="true" t="shared" si="72" ref="D101:F103">D97+(H101-H97)+(L101-L97)</f>
        <v>125974</v>
      </c>
      <c r="E101" s="16">
        <f t="shared" si="72"/>
        <v>135001</v>
      </c>
      <c r="F101" s="17">
        <f t="shared" si="72"/>
        <v>100258</v>
      </c>
      <c r="G101" s="16">
        <v>260331</v>
      </c>
      <c r="H101" s="18">
        <v>125609</v>
      </c>
      <c r="I101" s="18">
        <v>134722</v>
      </c>
      <c r="J101" s="18">
        <v>103527</v>
      </c>
      <c r="K101" s="19">
        <v>2468</v>
      </c>
      <c r="L101" s="16">
        <v>1030</v>
      </c>
      <c r="M101" s="16">
        <v>1438</v>
      </c>
      <c r="N101" s="17">
        <v>1781</v>
      </c>
      <c r="O101" s="16">
        <f aca="true" t="shared" si="73" ref="O101:R103">G101+K101</f>
        <v>262799</v>
      </c>
      <c r="P101" s="18">
        <f t="shared" si="73"/>
        <v>126639</v>
      </c>
      <c r="Q101" s="18">
        <f t="shared" si="73"/>
        <v>136160</v>
      </c>
      <c r="R101" s="34">
        <f t="shared" si="73"/>
        <v>105308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</row>
    <row r="102" spans="2:46" s="32" customFormat="1" ht="16.5" customHeight="1" hidden="1">
      <c r="B102" s="33" t="s">
        <v>12</v>
      </c>
      <c r="C102" s="16">
        <f t="shared" si="70"/>
        <v>208634</v>
      </c>
      <c r="D102" s="16">
        <f t="shared" si="72"/>
        <v>102460</v>
      </c>
      <c r="E102" s="16">
        <f t="shared" si="72"/>
        <v>106174</v>
      </c>
      <c r="F102" s="17">
        <f t="shared" si="72"/>
        <v>83254</v>
      </c>
      <c r="G102" s="16">
        <v>208571</v>
      </c>
      <c r="H102" s="18">
        <v>103256</v>
      </c>
      <c r="I102" s="18">
        <v>105315</v>
      </c>
      <c r="J102" s="18">
        <v>85416</v>
      </c>
      <c r="K102" s="19">
        <v>2792</v>
      </c>
      <c r="L102" s="16">
        <v>1286</v>
      </c>
      <c r="M102" s="16">
        <v>1506</v>
      </c>
      <c r="N102" s="17">
        <v>1945</v>
      </c>
      <c r="O102" s="35">
        <f t="shared" si="73"/>
        <v>211363</v>
      </c>
      <c r="P102" s="18">
        <f t="shared" si="73"/>
        <v>104542</v>
      </c>
      <c r="Q102" s="18">
        <f t="shared" si="73"/>
        <v>106821</v>
      </c>
      <c r="R102" s="34">
        <f t="shared" si="73"/>
        <v>87361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</row>
    <row r="103" spans="2:46" s="32" customFormat="1" ht="16.5" customHeight="1" hidden="1" thickBot="1">
      <c r="B103" s="36" t="s">
        <v>13</v>
      </c>
      <c r="C103" s="23">
        <f t="shared" si="70"/>
        <v>241274</v>
      </c>
      <c r="D103" s="23">
        <f t="shared" si="72"/>
        <v>117292</v>
      </c>
      <c r="E103" s="23">
        <f t="shared" si="72"/>
        <v>123982</v>
      </c>
      <c r="F103" s="24">
        <f t="shared" si="72"/>
        <v>89728</v>
      </c>
      <c r="G103" s="23">
        <v>243362</v>
      </c>
      <c r="H103" s="25">
        <v>118763</v>
      </c>
      <c r="I103" s="25">
        <v>124599</v>
      </c>
      <c r="J103" s="37">
        <v>92563</v>
      </c>
      <c r="K103" s="42">
        <v>3085</v>
      </c>
      <c r="L103" s="23">
        <v>1530</v>
      </c>
      <c r="M103" s="23">
        <v>1555</v>
      </c>
      <c r="N103" s="24">
        <v>2117</v>
      </c>
      <c r="O103" s="23">
        <f t="shared" si="73"/>
        <v>246447</v>
      </c>
      <c r="P103" s="25">
        <f t="shared" si="73"/>
        <v>120293</v>
      </c>
      <c r="Q103" s="25">
        <f t="shared" si="73"/>
        <v>126154</v>
      </c>
      <c r="R103" s="37">
        <f t="shared" si="73"/>
        <v>94680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</row>
    <row r="104" spans="2:46" s="32" customFormat="1" ht="16.5" customHeight="1" hidden="1">
      <c r="B104" s="33" t="s">
        <v>38</v>
      </c>
      <c r="C104" s="16">
        <f t="shared" si="70"/>
        <v>710895</v>
      </c>
      <c r="D104" s="16">
        <f aca="true" t="shared" si="74" ref="D104:R104">SUM(D105:D107)</f>
        <v>345741</v>
      </c>
      <c r="E104" s="16">
        <f t="shared" si="74"/>
        <v>365154</v>
      </c>
      <c r="F104" s="17">
        <f t="shared" si="74"/>
        <v>273451</v>
      </c>
      <c r="G104" s="16">
        <f t="shared" si="74"/>
        <v>712255</v>
      </c>
      <c r="H104" s="18">
        <f t="shared" si="74"/>
        <v>347626</v>
      </c>
      <c r="I104" s="18">
        <f t="shared" si="74"/>
        <v>364629</v>
      </c>
      <c r="J104" s="18">
        <f t="shared" si="74"/>
        <v>281678</v>
      </c>
      <c r="K104" s="19">
        <f t="shared" si="74"/>
        <v>8366</v>
      </c>
      <c r="L104" s="16">
        <f t="shared" si="74"/>
        <v>3863</v>
      </c>
      <c r="M104" s="16">
        <f t="shared" si="74"/>
        <v>4503</v>
      </c>
      <c r="N104" s="17">
        <f t="shared" si="74"/>
        <v>5882</v>
      </c>
      <c r="O104" s="16">
        <f t="shared" si="74"/>
        <v>720621</v>
      </c>
      <c r="P104" s="18">
        <f t="shared" si="74"/>
        <v>351489</v>
      </c>
      <c r="Q104" s="18">
        <f t="shared" si="74"/>
        <v>369132</v>
      </c>
      <c r="R104" s="34">
        <f t="shared" si="74"/>
        <v>287560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</row>
    <row r="105" spans="2:46" s="32" customFormat="1" ht="16.5" customHeight="1" hidden="1">
      <c r="B105" s="33" t="s">
        <v>11</v>
      </c>
      <c r="C105" s="16">
        <f t="shared" si="70"/>
        <v>260935</v>
      </c>
      <c r="D105" s="16">
        <f aca="true" t="shared" si="75" ref="D105:F107">D101+(H105-H101)+(L105-L101)</f>
        <v>125942</v>
      </c>
      <c r="E105" s="16">
        <f t="shared" si="75"/>
        <v>134993</v>
      </c>
      <c r="F105" s="17">
        <f t="shared" si="75"/>
        <v>100326</v>
      </c>
      <c r="G105" s="16">
        <v>260275</v>
      </c>
      <c r="H105" s="18">
        <v>125568</v>
      </c>
      <c r="I105" s="18">
        <v>134707</v>
      </c>
      <c r="J105" s="18">
        <v>103571</v>
      </c>
      <c r="K105" s="19">
        <v>2484</v>
      </c>
      <c r="L105" s="16">
        <v>1039</v>
      </c>
      <c r="M105" s="16">
        <v>1445</v>
      </c>
      <c r="N105" s="17">
        <v>1805</v>
      </c>
      <c r="O105" s="16">
        <f aca="true" t="shared" si="76" ref="O105:R107">G105+K105</f>
        <v>262759</v>
      </c>
      <c r="P105" s="18">
        <f t="shared" si="76"/>
        <v>126607</v>
      </c>
      <c r="Q105" s="18">
        <f t="shared" si="76"/>
        <v>136152</v>
      </c>
      <c r="R105" s="34">
        <f t="shared" si="76"/>
        <v>105376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</row>
    <row r="106" spans="2:46" s="32" customFormat="1" ht="16.5" customHeight="1" hidden="1">
      <c r="B106" s="33" t="s">
        <v>12</v>
      </c>
      <c r="C106" s="16">
        <f t="shared" si="70"/>
        <v>208716</v>
      </c>
      <c r="D106" s="16">
        <f t="shared" si="75"/>
        <v>102492</v>
      </c>
      <c r="E106" s="16">
        <f t="shared" si="75"/>
        <v>106224</v>
      </c>
      <c r="F106" s="17">
        <f t="shared" si="75"/>
        <v>83358</v>
      </c>
      <c r="G106" s="16">
        <v>208635</v>
      </c>
      <c r="H106" s="18">
        <v>103287</v>
      </c>
      <c r="I106" s="18">
        <v>105348</v>
      </c>
      <c r="J106" s="18">
        <v>85506</v>
      </c>
      <c r="K106" s="19">
        <v>2810</v>
      </c>
      <c r="L106" s="16">
        <v>1287</v>
      </c>
      <c r="M106" s="16">
        <v>1523</v>
      </c>
      <c r="N106" s="17">
        <v>1959</v>
      </c>
      <c r="O106" s="35">
        <f t="shared" si="76"/>
        <v>211445</v>
      </c>
      <c r="P106" s="18">
        <f t="shared" si="76"/>
        <v>104574</v>
      </c>
      <c r="Q106" s="18">
        <f t="shared" si="76"/>
        <v>106871</v>
      </c>
      <c r="R106" s="34">
        <f t="shared" si="76"/>
        <v>87465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</row>
    <row r="107" spans="2:46" s="32" customFormat="1" ht="16.5" customHeight="1" hidden="1" thickBot="1">
      <c r="B107" s="36" t="s">
        <v>13</v>
      </c>
      <c r="C107" s="23">
        <f t="shared" si="70"/>
        <v>241244</v>
      </c>
      <c r="D107" s="23">
        <f t="shared" si="75"/>
        <v>117307</v>
      </c>
      <c r="E107" s="23">
        <f t="shared" si="75"/>
        <v>123937</v>
      </c>
      <c r="F107" s="24">
        <f t="shared" si="75"/>
        <v>89767</v>
      </c>
      <c r="G107" s="23">
        <v>243345</v>
      </c>
      <c r="H107" s="25">
        <v>118771</v>
      </c>
      <c r="I107" s="25">
        <v>124574</v>
      </c>
      <c r="J107" s="37">
        <v>92601</v>
      </c>
      <c r="K107" s="42">
        <v>3072</v>
      </c>
      <c r="L107" s="23">
        <v>1537</v>
      </c>
      <c r="M107" s="23">
        <v>1535</v>
      </c>
      <c r="N107" s="24">
        <v>2118</v>
      </c>
      <c r="O107" s="23">
        <f t="shared" si="76"/>
        <v>246417</v>
      </c>
      <c r="P107" s="25">
        <f t="shared" si="76"/>
        <v>120308</v>
      </c>
      <c r="Q107" s="25">
        <f t="shared" si="76"/>
        <v>126109</v>
      </c>
      <c r="R107" s="37">
        <f t="shared" si="76"/>
        <v>94719</v>
      </c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</row>
    <row r="108" spans="2:46" s="32" customFormat="1" ht="16.5" customHeight="1" hidden="1">
      <c r="B108" s="33" t="s">
        <v>39</v>
      </c>
      <c r="C108" s="16">
        <f aca="true" t="shared" si="77" ref="C108:C115">SUM(D108:E108)</f>
        <v>710952</v>
      </c>
      <c r="D108" s="16">
        <f aca="true" t="shared" si="78" ref="D108:R108">SUM(D109:D111)</f>
        <v>345737</v>
      </c>
      <c r="E108" s="16">
        <f t="shared" si="78"/>
        <v>365215</v>
      </c>
      <c r="F108" s="17">
        <f t="shared" si="78"/>
        <v>273568</v>
      </c>
      <c r="G108" s="16">
        <f t="shared" si="78"/>
        <v>712316</v>
      </c>
      <c r="H108" s="18">
        <f t="shared" si="78"/>
        <v>347645</v>
      </c>
      <c r="I108" s="18">
        <f t="shared" si="78"/>
        <v>364671</v>
      </c>
      <c r="J108" s="18">
        <f t="shared" si="78"/>
        <v>281784</v>
      </c>
      <c r="K108" s="19">
        <f t="shared" si="78"/>
        <v>8362</v>
      </c>
      <c r="L108" s="16">
        <f t="shared" si="78"/>
        <v>3840</v>
      </c>
      <c r="M108" s="16">
        <f t="shared" si="78"/>
        <v>4522</v>
      </c>
      <c r="N108" s="17">
        <f t="shared" si="78"/>
        <v>5893</v>
      </c>
      <c r="O108" s="16">
        <f t="shared" si="78"/>
        <v>720678</v>
      </c>
      <c r="P108" s="18">
        <f t="shared" si="78"/>
        <v>351485</v>
      </c>
      <c r="Q108" s="18">
        <f t="shared" si="78"/>
        <v>369193</v>
      </c>
      <c r="R108" s="34">
        <f t="shared" si="78"/>
        <v>287677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</row>
    <row r="109" spans="2:46" s="32" customFormat="1" ht="16.5" customHeight="1" hidden="1">
      <c r="B109" s="33" t="s">
        <v>11</v>
      </c>
      <c r="C109" s="16">
        <f t="shared" si="77"/>
        <v>260950</v>
      </c>
      <c r="D109" s="16">
        <f aca="true" t="shared" si="79" ref="D109:F111">D105+(H109-H105)+(L109-L105)</f>
        <v>125942</v>
      </c>
      <c r="E109" s="16">
        <f t="shared" si="79"/>
        <v>135008</v>
      </c>
      <c r="F109" s="17">
        <f t="shared" si="79"/>
        <v>100378</v>
      </c>
      <c r="G109" s="16">
        <v>260294</v>
      </c>
      <c r="H109" s="18">
        <v>125571</v>
      </c>
      <c r="I109" s="18">
        <v>134723</v>
      </c>
      <c r="J109" s="18">
        <v>103619</v>
      </c>
      <c r="K109" s="19">
        <v>2480</v>
      </c>
      <c r="L109" s="16">
        <v>1036</v>
      </c>
      <c r="M109" s="16">
        <v>1444</v>
      </c>
      <c r="N109" s="17">
        <v>1809</v>
      </c>
      <c r="O109" s="16">
        <f aca="true" t="shared" si="80" ref="O109:R111">G109+K109</f>
        <v>262774</v>
      </c>
      <c r="P109" s="18">
        <f t="shared" si="80"/>
        <v>126607</v>
      </c>
      <c r="Q109" s="18">
        <f t="shared" si="80"/>
        <v>136167</v>
      </c>
      <c r="R109" s="34">
        <f t="shared" si="80"/>
        <v>105428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</row>
    <row r="110" spans="2:46" s="32" customFormat="1" ht="16.5" customHeight="1" hidden="1">
      <c r="B110" s="33" t="s">
        <v>12</v>
      </c>
      <c r="C110" s="16">
        <f t="shared" si="77"/>
        <v>208735</v>
      </c>
      <c r="D110" s="16">
        <f t="shared" si="79"/>
        <v>102506</v>
      </c>
      <c r="E110" s="16">
        <f t="shared" si="79"/>
        <v>106229</v>
      </c>
      <c r="F110" s="17">
        <f t="shared" si="79"/>
        <v>83397</v>
      </c>
      <c r="G110" s="16">
        <v>208658</v>
      </c>
      <c r="H110" s="18">
        <v>103304</v>
      </c>
      <c r="I110" s="18">
        <v>105354</v>
      </c>
      <c r="J110" s="18">
        <v>85541</v>
      </c>
      <c r="K110" s="19">
        <v>2806</v>
      </c>
      <c r="L110" s="16">
        <v>1284</v>
      </c>
      <c r="M110" s="16">
        <v>1522</v>
      </c>
      <c r="N110" s="17">
        <v>1963</v>
      </c>
      <c r="O110" s="35">
        <f t="shared" si="80"/>
        <v>211464</v>
      </c>
      <c r="P110" s="18">
        <f t="shared" si="80"/>
        <v>104588</v>
      </c>
      <c r="Q110" s="18">
        <f t="shared" si="80"/>
        <v>106876</v>
      </c>
      <c r="R110" s="34">
        <f t="shared" si="80"/>
        <v>87504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</row>
    <row r="111" spans="2:46" s="32" customFormat="1" ht="16.5" customHeight="1" hidden="1" thickBot="1">
      <c r="B111" s="36" t="s">
        <v>13</v>
      </c>
      <c r="C111" s="23">
        <f t="shared" si="77"/>
        <v>241267</v>
      </c>
      <c r="D111" s="23">
        <f t="shared" si="79"/>
        <v>117289</v>
      </c>
      <c r="E111" s="23">
        <f t="shared" si="79"/>
        <v>123978</v>
      </c>
      <c r="F111" s="24">
        <f t="shared" si="79"/>
        <v>89793</v>
      </c>
      <c r="G111" s="23">
        <v>243364</v>
      </c>
      <c r="H111" s="25">
        <v>118770</v>
      </c>
      <c r="I111" s="25">
        <v>124594</v>
      </c>
      <c r="J111" s="37">
        <v>92624</v>
      </c>
      <c r="K111" s="42">
        <v>3076</v>
      </c>
      <c r="L111" s="23">
        <v>1520</v>
      </c>
      <c r="M111" s="23">
        <v>1556</v>
      </c>
      <c r="N111" s="24">
        <v>2121</v>
      </c>
      <c r="O111" s="23">
        <f t="shared" si="80"/>
        <v>246440</v>
      </c>
      <c r="P111" s="25">
        <f t="shared" si="80"/>
        <v>120290</v>
      </c>
      <c r="Q111" s="25">
        <f t="shared" si="80"/>
        <v>126150</v>
      </c>
      <c r="R111" s="37">
        <f t="shared" si="80"/>
        <v>94745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</row>
    <row r="112" spans="2:46" s="32" customFormat="1" ht="16.5" customHeight="1" hidden="1">
      <c r="B112" s="33" t="s">
        <v>40</v>
      </c>
      <c r="C112" s="16">
        <f t="shared" si="77"/>
        <v>710749</v>
      </c>
      <c r="D112" s="16">
        <f aca="true" t="shared" si="81" ref="D112:R112">SUM(D113:D115)</f>
        <v>345618</v>
      </c>
      <c r="E112" s="16">
        <f t="shared" si="81"/>
        <v>365131</v>
      </c>
      <c r="F112" s="17">
        <f t="shared" si="81"/>
        <v>273645</v>
      </c>
      <c r="G112" s="16">
        <f t="shared" si="81"/>
        <v>712143</v>
      </c>
      <c r="H112" s="18">
        <f t="shared" si="81"/>
        <v>347557</v>
      </c>
      <c r="I112" s="18">
        <f t="shared" si="81"/>
        <v>364586</v>
      </c>
      <c r="J112" s="18">
        <f t="shared" si="81"/>
        <v>281883</v>
      </c>
      <c r="K112" s="19">
        <f t="shared" si="81"/>
        <v>8332</v>
      </c>
      <c r="L112" s="16">
        <f t="shared" si="81"/>
        <v>3809</v>
      </c>
      <c r="M112" s="16">
        <f t="shared" si="81"/>
        <v>4523</v>
      </c>
      <c r="N112" s="17">
        <f t="shared" si="81"/>
        <v>5871</v>
      </c>
      <c r="O112" s="16">
        <f t="shared" si="81"/>
        <v>720475</v>
      </c>
      <c r="P112" s="18">
        <f t="shared" si="81"/>
        <v>351366</v>
      </c>
      <c r="Q112" s="18">
        <f t="shared" si="81"/>
        <v>369109</v>
      </c>
      <c r="R112" s="34">
        <f t="shared" si="81"/>
        <v>287754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</row>
    <row r="113" spans="2:46" s="32" customFormat="1" ht="16.5" customHeight="1" hidden="1">
      <c r="B113" s="33" t="s">
        <v>11</v>
      </c>
      <c r="C113" s="16">
        <f t="shared" si="77"/>
        <v>260767</v>
      </c>
      <c r="D113" s="16">
        <f aca="true" t="shared" si="82" ref="D113:F115">D109+(H113-H109)+(L113-L109)</f>
        <v>125868</v>
      </c>
      <c r="E113" s="16">
        <f t="shared" si="82"/>
        <v>134899</v>
      </c>
      <c r="F113" s="17">
        <f t="shared" si="82"/>
        <v>100359</v>
      </c>
      <c r="G113" s="16">
        <v>260133</v>
      </c>
      <c r="H113" s="18">
        <v>125506</v>
      </c>
      <c r="I113" s="18">
        <v>134627</v>
      </c>
      <c r="J113" s="18">
        <v>103619</v>
      </c>
      <c r="K113" s="19">
        <v>2458</v>
      </c>
      <c r="L113" s="16">
        <v>1027</v>
      </c>
      <c r="M113" s="16">
        <v>1431</v>
      </c>
      <c r="N113" s="17">
        <v>1790</v>
      </c>
      <c r="O113" s="16">
        <f aca="true" t="shared" si="83" ref="O113:R115">G113+K113</f>
        <v>262591</v>
      </c>
      <c r="P113" s="18">
        <f t="shared" si="83"/>
        <v>126533</v>
      </c>
      <c r="Q113" s="18">
        <f t="shared" si="83"/>
        <v>136058</v>
      </c>
      <c r="R113" s="34">
        <f t="shared" si="83"/>
        <v>105409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</row>
    <row r="114" spans="2:46" s="32" customFormat="1" ht="16.5" customHeight="1" hidden="1">
      <c r="B114" s="33" t="s">
        <v>12</v>
      </c>
      <c r="C114" s="16">
        <f t="shared" si="77"/>
        <v>208728</v>
      </c>
      <c r="D114" s="16">
        <f t="shared" si="82"/>
        <v>102484</v>
      </c>
      <c r="E114" s="16">
        <f t="shared" si="82"/>
        <v>106244</v>
      </c>
      <c r="F114" s="17">
        <f t="shared" si="82"/>
        <v>83443</v>
      </c>
      <c r="G114" s="16">
        <v>208666</v>
      </c>
      <c r="H114" s="18">
        <v>103299</v>
      </c>
      <c r="I114" s="18">
        <v>105367</v>
      </c>
      <c r="J114" s="18">
        <v>85599</v>
      </c>
      <c r="K114" s="19">
        <v>2791</v>
      </c>
      <c r="L114" s="16">
        <v>1267</v>
      </c>
      <c r="M114" s="16">
        <v>1524</v>
      </c>
      <c r="N114" s="17">
        <v>1951</v>
      </c>
      <c r="O114" s="35">
        <f t="shared" si="83"/>
        <v>211457</v>
      </c>
      <c r="P114" s="18">
        <f t="shared" si="83"/>
        <v>104566</v>
      </c>
      <c r="Q114" s="18">
        <f t="shared" si="83"/>
        <v>106891</v>
      </c>
      <c r="R114" s="34">
        <f t="shared" si="83"/>
        <v>87550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</row>
    <row r="115" spans="2:46" s="32" customFormat="1" ht="16.5" customHeight="1" hidden="1" thickBot="1">
      <c r="B115" s="36" t="s">
        <v>13</v>
      </c>
      <c r="C115" s="23">
        <f t="shared" si="77"/>
        <v>241254</v>
      </c>
      <c r="D115" s="23">
        <f t="shared" si="82"/>
        <v>117266</v>
      </c>
      <c r="E115" s="23">
        <f t="shared" si="82"/>
        <v>123988</v>
      </c>
      <c r="F115" s="24">
        <f t="shared" si="82"/>
        <v>89843</v>
      </c>
      <c r="G115" s="23">
        <v>243344</v>
      </c>
      <c r="H115" s="25">
        <v>118752</v>
      </c>
      <c r="I115" s="25">
        <v>124592</v>
      </c>
      <c r="J115" s="37">
        <v>92665</v>
      </c>
      <c r="K115" s="42">
        <v>3083</v>
      </c>
      <c r="L115" s="23">
        <v>1515</v>
      </c>
      <c r="M115" s="23">
        <v>1568</v>
      </c>
      <c r="N115" s="24">
        <v>2130</v>
      </c>
      <c r="O115" s="23">
        <f t="shared" si="83"/>
        <v>246427</v>
      </c>
      <c r="P115" s="25">
        <f t="shared" si="83"/>
        <v>120267</v>
      </c>
      <c r="Q115" s="25">
        <f t="shared" si="83"/>
        <v>126160</v>
      </c>
      <c r="R115" s="37">
        <f t="shared" si="83"/>
        <v>94795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</row>
    <row r="116" spans="2:46" s="32" customFormat="1" ht="16.5" customHeight="1" hidden="1">
      <c r="B116" s="33" t="s">
        <v>41</v>
      </c>
      <c r="C116" s="16">
        <f aca="true" t="shared" si="84" ref="C116:C123">SUM(D116:E116)</f>
        <v>710991</v>
      </c>
      <c r="D116" s="16">
        <f aca="true" t="shared" si="85" ref="D116:R116">SUM(D117:D119)</f>
        <v>345708</v>
      </c>
      <c r="E116" s="16">
        <f t="shared" si="85"/>
        <v>365283</v>
      </c>
      <c r="F116" s="17">
        <f t="shared" si="85"/>
        <v>274021</v>
      </c>
      <c r="G116" s="16">
        <f t="shared" si="85"/>
        <v>712278</v>
      </c>
      <c r="H116" s="18">
        <f t="shared" si="85"/>
        <v>347586</v>
      </c>
      <c r="I116" s="18">
        <f t="shared" si="85"/>
        <v>364692</v>
      </c>
      <c r="J116" s="18">
        <f t="shared" si="85"/>
        <v>282128</v>
      </c>
      <c r="K116" s="19">
        <f t="shared" si="85"/>
        <v>8439</v>
      </c>
      <c r="L116" s="16">
        <f t="shared" si="85"/>
        <v>3870</v>
      </c>
      <c r="M116" s="16">
        <f t="shared" si="85"/>
        <v>4569</v>
      </c>
      <c r="N116" s="17">
        <f t="shared" si="85"/>
        <v>6002</v>
      </c>
      <c r="O116" s="16">
        <f t="shared" si="85"/>
        <v>720717</v>
      </c>
      <c r="P116" s="18">
        <f t="shared" si="85"/>
        <v>351456</v>
      </c>
      <c r="Q116" s="18">
        <f t="shared" si="85"/>
        <v>369261</v>
      </c>
      <c r="R116" s="34">
        <f t="shared" si="85"/>
        <v>288130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</row>
    <row r="117" spans="2:46" s="32" customFormat="1" ht="16.5" customHeight="1" hidden="1">
      <c r="B117" s="33" t="s">
        <v>11</v>
      </c>
      <c r="C117" s="16">
        <f t="shared" si="84"/>
        <v>260811</v>
      </c>
      <c r="D117" s="16">
        <f aca="true" t="shared" si="86" ref="D117:F119">D113+(H117-H113)+(L117-L113)</f>
        <v>125881</v>
      </c>
      <c r="E117" s="16">
        <f t="shared" si="86"/>
        <v>134930</v>
      </c>
      <c r="F117" s="17">
        <f t="shared" si="86"/>
        <v>100471</v>
      </c>
      <c r="G117" s="16">
        <v>260127</v>
      </c>
      <c r="H117" s="18">
        <v>125484</v>
      </c>
      <c r="I117" s="18">
        <v>134643</v>
      </c>
      <c r="J117" s="18">
        <v>103672</v>
      </c>
      <c r="K117" s="19">
        <v>2508</v>
      </c>
      <c r="L117" s="16">
        <v>1062</v>
      </c>
      <c r="M117" s="16">
        <v>1446</v>
      </c>
      <c r="N117" s="17">
        <v>1849</v>
      </c>
      <c r="O117" s="16">
        <f aca="true" t="shared" si="87" ref="O117:R119">G117+K117</f>
        <v>262635</v>
      </c>
      <c r="P117" s="18">
        <f t="shared" si="87"/>
        <v>126546</v>
      </c>
      <c r="Q117" s="18">
        <f t="shared" si="87"/>
        <v>136089</v>
      </c>
      <c r="R117" s="34">
        <f t="shared" si="87"/>
        <v>105521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</row>
    <row r="118" spans="2:46" s="32" customFormat="1" ht="16.5" customHeight="1" hidden="1">
      <c r="B118" s="33" t="s">
        <v>12</v>
      </c>
      <c r="C118" s="16">
        <f t="shared" si="84"/>
        <v>208930</v>
      </c>
      <c r="D118" s="16">
        <f t="shared" si="86"/>
        <v>102574</v>
      </c>
      <c r="E118" s="16">
        <f t="shared" si="86"/>
        <v>106356</v>
      </c>
      <c r="F118" s="17">
        <f t="shared" si="86"/>
        <v>83589</v>
      </c>
      <c r="G118" s="16">
        <v>208839</v>
      </c>
      <c r="H118" s="18">
        <v>103378</v>
      </c>
      <c r="I118" s="18">
        <v>105461</v>
      </c>
      <c r="J118" s="18">
        <v>85712</v>
      </c>
      <c r="K118" s="19">
        <v>2820</v>
      </c>
      <c r="L118" s="16">
        <v>1278</v>
      </c>
      <c r="M118" s="16">
        <v>1542</v>
      </c>
      <c r="N118" s="17">
        <v>1984</v>
      </c>
      <c r="O118" s="35">
        <f t="shared" si="87"/>
        <v>211659</v>
      </c>
      <c r="P118" s="18">
        <f t="shared" si="87"/>
        <v>104656</v>
      </c>
      <c r="Q118" s="18">
        <f t="shared" si="87"/>
        <v>107003</v>
      </c>
      <c r="R118" s="34">
        <f t="shared" si="87"/>
        <v>87696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</row>
    <row r="119" spans="2:46" s="32" customFormat="1" ht="16.5" customHeight="1" hidden="1" thickBot="1">
      <c r="B119" s="36" t="s">
        <v>13</v>
      </c>
      <c r="C119" s="23">
        <f t="shared" si="84"/>
        <v>241250</v>
      </c>
      <c r="D119" s="23">
        <f t="shared" si="86"/>
        <v>117253</v>
      </c>
      <c r="E119" s="23">
        <f t="shared" si="86"/>
        <v>123997</v>
      </c>
      <c r="F119" s="24">
        <f t="shared" si="86"/>
        <v>89961</v>
      </c>
      <c r="G119" s="23">
        <v>243312</v>
      </c>
      <c r="H119" s="25">
        <v>118724</v>
      </c>
      <c r="I119" s="25">
        <v>124588</v>
      </c>
      <c r="J119" s="37">
        <v>92744</v>
      </c>
      <c r="K119" s="42">
        <v>3111</v>
      </c>
      <c r="L119" s="23">
        <v>1530</v>
      </c>
      <c r="M119" s="23">
        <v>1581</v>
      </c>
      <c r="N119" s="24">
        <v>2169</v>
      </c>
      <c r="O119" s="23">
        <f t="shared" si="87"/>
        <v>246423</v>
      </c>
      <c r="P119" s="25">
        <f t="shared" si="87"/>
        <v>120254</v>
      </c>
      <c r="Q119" s="25">
        <f t="shared" si="87"/>
        <v>126169</v>
      </c>
      <c r="R119" s="37">
        <f t="shared" si="87"/>
        <v>94913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</row>
    <row r="120" spans="2:46" s="32" customFormat="1" ht="16.5" customHeight="1" hidden="1">
      <c r="B120" s="33" t="s">
        <v>42</v>
      </c>
      <c r="C120" s="16">
        <f t="shared" si="84"/>
        <v>710902</v>
      </c>
      <c r="D120" s="16">
        <f aca="true" t="shared" si="88" ref="D120:R120">SUM(D121:D123)</f>
        <v>345656</v>
      </c>
      <c r="E120" s="16">
        <f t="shared" si="88"/>
        <v>365246</v>
      </c>
      <c r="F120" s="17">
        <f t="shared" si="88"/>
        <v>274088</v>
      </c>
      <c r="G120" s="16">
        <f t="shared" si="88"/>
        <v>712183</v>
      </c>
      <c r="H120" s="18">
        <f t="shared" si="88"/>
        <v>347543</v>
      </c>
      <c r="I120" s="18">
        <f t="shared" si="88"/>
        <v>364640</v>
      </c>
      <c r="J120" s="18">
        <f t="shared" si="88"/>
        <v>282196</v>
      </c>
      <c r="K120" s="19">
        <f t="shared" si="88"/>
        <v>8445</v>
      </c>
      <c r="L120" s="16">
        <f t="shared" si="88"/>
        <v>3861</v>
      </c>
      <c r="M120" s="16">
        <f t="shared" si="88"/>
        <v>4584</v>
      </c>
      <c r="N120" s="17">
        <f t="shared" si="88"/>
        <v>6001</v>
      </c>
      <c r="O120" s="16">
        <f t="shared" si="88"/>
        <v>720628</v>
      </c>
      <c r="P120" s="18">
        <f t="shared" si="88"/>
        <v>351404</v>
      </c>
      <c r="Q120" s="18">
        <f t="shared" si="88"/>
        <v>369224</v>
      </c>
      <c r="R120" s="34">
        <f t="shared" si="88"/>
        <v>288197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</row>
    <row r="121" spans="2:46" s="32" customFormat="1" ht="16.5" customHeight="1" hidden="1">
      <c r="B121" s="33" t="s">
        <v>11</v>
      </c>
      <c r="C121" s="16">
        <f t="shared" si="84"/>
        <v>260743</v>
      </c>
      <c r="D121" s="16">
        <f aca="true" t="shared" si="89" ref="D121:F123">D117+(H121-H117)+(L121-L117)</f>
        <v>125872</v>
      </c>
      <c r="E121" s="16">
        <f t="shared" si="89"/>
        <v>134871</v>
      </c>
      <c r="F121" s="17">
        <f t="shared" si="89"/>
        <v>100461</v>
      </c>
      <c r="G121" s="16">
        <v>260070</v>
      </c>
      <c r="H121" s="18">
        <v>125478</v>
      </c>
      <c r="I121" s="18">
        <v>134592</v>
      </c>
      <c r="J121" s="18">
        <v>103678</v>
      </c>
      <c r="K121" s="19">
        <v>2497</v>
      </c>
      <c r="L121" s="16">
        <v>1059</v>
      </c>
      <c r="M121" s="16">
        <v>1438</v>
      </c>
      <c r="N121" s="17">
        <v>1833</v>
      </c>
      <c r="O121" s="16">
        <f aca="true" t="shared" si="90" ref="O121:R123">G121+K121</f>
        <v>262567</v>
      </c>
      <c r="P121" s="18">
        <f t="shared" si="90"/>
        <v>126537</v>
      </c>
      <c r="Q121" s="18">
        <f t="shared" si="90"/>
        <v>136030</v>
      </c>
      <c r="R121" s="34">
        <f t="shared" si="90"/>
        <v>105511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</row>
    <row r="122" spans="2:46" s="32" customFormat="1" ht="16.5" customHeight="1" hidden="1">
      <c r="B122" s="33" t="s">
        <v>12</v>
      </c>
      <c r="C122" s="16">
        <f t="shared" si="84"/>
        <v>208867</v>
      </c>
      <c r="D122" s="16">
        <f t="shared" si="89"/>
        <v>102543</v>
      </c>
      <c r="E122" s="16">
        <f t="shared" si="89"/>
        <v>106324</v>
      </c>
      <c r="F122" s="17">
        <f t="shared" si="89"/>
        <v>83572</v>
      </c>
      <c r="G122" s="16">
        <v>208772</v>
      </c>
      <c r="H122" s="18">
        <v>103348</v>
      </c>
      <c r="I122" s="18">
        <v>105424</v>
      </c>
      <c r="J122" s="18">
        <v>85683</v>
      </c>
      <c r="K122" s="19">
        <v>2824</v>
      </c>
      <c r="L122" s="16">
        <v>1277</v>
      </c>
      <c r="M122" s="16">
        <v>1547</v>
      </c>
      <c r="N122" s="17">
        <v>1996</v>
      </c>
      <c r="O122" s="35">
        <f t="shared" si="90"/>
        <v>211596</v>
      </c>
      <c r="P122" s="18">
        <f t="shared" si="90"/>
        <v>104625</v>
      </c>
      <c r="Q122" s="18">
        <f t="shared" si="90"/>
        <v>106971</v>
      </c>
      <c r="R122" s="34">
        <f t="shared" si="90"/>
        <v>87679</v>
      </c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</row>
    <row r="123" spans="2:46" s="32" customFormat="1" ht="16.5" customHeight="1" hidden="1" thickBot="1">
      <c r="B123" s="36" t="s">
        <v>13</v>
      </c>
      <c r="C123" s="23">
        <f t="shared" si="84"/>
        <v>241292</v>
      </c>
      <c r="D123" s="23">
        <f t="shared" si="89"/>
        <v>117241</v>
      </c>
      <c r="E123" s="23">
        <f t="shared" si="89"/>
        <v>124051</v>
      </c>
      <c r="F123" s="24">
        <f t="shared" si="89"/>
        <v>90055</v>
      </c>
      <c r="G123" s="23">
        <v>243341</v>
      </c>
      <c r="H123" s="25">
        <v>118717</v>
      </c>
      <c r="I123" s="25">
        <v>124624</v>
      </c>
      <c r="J123" s="37">
        <v>92835</v>
      </c>
      <c r="K123" s="42">
        <v>3124</v>
      </c>
      <c r="L123" s="23">
        <v>1525</v>
      </c>
      <c r="M123" s="23">
        <v>1599</v>
      </c>
      <c r="N123" s="24">
        <v>2172</v>
      </c>
      <c r="O123" s="23">
        <f t="shared" si="90"/>
        <v>246465</v>
      </c>
      <c r="P123" s="25">
        <f t="shared" si="90"/>
        <v>120242</v>
      </c>
      <c r="Q123" s="25">
        <f t="shared" si="90"/>
        <v>126223</v>
      </c>
      <c r="R123" s="37">
        <f t="shared" si="90"/>
        <v>95007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</row>
    <row r="124" spans="2:46" s="32" customFormat="1" ht="16.5" customHeight="1" hidden="1" thickBot="1">
      <c r="B124" s="33" t="s">
        <v>43</v>
      </c>
      <c r="C124" s="16">
        <f aca="true" t="shared" si="91" ref="C124:C131">SUM(D124:E124)</f>
        <v>710944</v>
      </c>
      <c r="D124" s="16">
        <f aca="true" t="shared" si="92" ref="D124:R124">SUM(D125:D127)</f>
        <v>345669</v>
      </c>
      <c r="E124" s="16">
        <f t="shared" si="92"/>
        <v>365275</v>
      </c>
      <c r="F124" s="17">
        <f t="shared" si="92"/>
        <v>274282</v>
      </c>
      <c r="G124" s="16">
        <f t="shared" si="92"/>
        <v>712189</v>
      </c>
      <c r="H124" s="18">
        <f t="shared" si="92"/>
        <v>347544</v>
      </c>
      <c r="I124" s="18">
        <f t="shared" si="92"/>
        <v>364645</v>
      </c>
      <c r="J124" s="18">
        <f t="shared" si="92"/>
        <v>282355</v>
      </c>
      <c r="K124" s="19">
        <f t="shared" si="92"/>
        <v>8481</v>
      </c>
      <c r="L124" s="16">
        <f t="shared" si="92"/>
        <v>3873</v>
      </c>
      <c r="M124" s="16">
        <f t="shared" si="92"/>
        <v>4608</v>
      </c>
      <c r="N124" s="17">
        <f t="shared" si="92"/>
        <v>6036</v>
      </c>
      <c r="O124" s="16">
        <f t="shared" si="92"/>
        <v>720670</v>
      </c>
      <c r="P124" s="18">
        <f t="shared" si="92"/>
        <v>351417</v>
      </c>
      <c r="Q124" s="18">
        <f t="shared" si="92"/>
        <v>369253</v>
      </c>
      <c r="R124" s="34">
        <f t="shared" si="92"/>
        <v>288391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</row>
    <row r="125" spans="2:46" s="32" customFormat="1" ht="16.5" customHeight="1" hidden="1">
      <c r="B125" s="33" t="s">
        <v>11</v>
      </c>
      <c r="C125" s="16">
        <f t="shared" si="91"/>
        <v>260709</v>
      </c>
      <c r="D125" s="16">
        <f aca="true" t="shared" si="93" ref="D125:F127">D121+(H125-H121)+(L125-L121)</f>
        <v>125869</v>
      </c>
      <c r="E125" s="16">
        <f t="shared" si="93"/>
        <v>134840</v>
      </c>
      <c r="F125" s="17">
        <f t="shared" si="93"/>
        <v>100523</v>
      </c>
      <c r="G125" s="16">
        <v>260032</v>
      </c>
      <c r="H125" s="18">
        <v>125470</v>
      </c>
      <c r="I125" s="18">
        <v>134562</v>
      </c>
      <c r="J125" s="18">
        <v>103733</v>
      </c>
      <c r="K125" s="19">
        <v>2501</v>
      </c>
      <c r="L125" s="16">
        <v>1064</v>
      </c>
      <c r="M125" s="16">
        <v>1437</v>
      </c>
      <c r="N125" s="17">
        <v>1840</v>
      </c>
      <c r="O125" s="16">
        <f aca="true" t="shared" si="94" ref="O125:R127">G125+K125</f>
        <v>262533</v>
      </c>
      <c r="P125" s="18">
        <f t="shared" si="94"/>
        <v>126534</v>
      </c>
      <c r="Q125" s="18">
        <f t="shared" si="94"/>
        <v>135999</v>
      </c>
      <c r="R125" s="34">
        <f t="shared" si="94"/>
        <v>105573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</row>
    <row r="126" spans="2:46" s="32" customFormat="1" ht="16.5" customHeight="1" hidden="1">
      <c r="B126" s="33" t="s">
        <v>12</v>
      </c>
      <c r="C126" s="16">
        <f t="shared" si="91"/>
        <v>208940</v>
      </c>
      <c r="D126" s="16">
        <f t="shared" si="93"/>
        <v>102528</v>
      </c>
      <c r="E126" s="16">
        <f t="shared" si="93"/>
        <v>106412</v>
      </c>
      <c r="F126" s="17">
        <f t="shared" si="93"/>
        <v>83608</v>
      </c>
      <c r="G126" s="16">
        <v>208845</v>
      </c>
      <c r="H126" s="18">
        <v>103342</v>
      </c>
      <c r="I126" s="18">
        <v>105503</v>
      </c>
      <c r="J126" s="18">
        <v>85731</v>
      </c>
      <c r="K126" s="19">
        <v>2824</v>
      </c>
      <c r="L126" s="16">
        <v>1268</v>
      </c>
      <c r="M126" s="16">
        <v>1556</v>
      </c>
      <c r="N126" s="17">
        <v>1984</v>
      </c>
      <c r="O126" s="35">
        <f t="shared" si="94"/>
        <v>211669</v>
      </c>
      <c r="P126" s="18">
        <f t="shared" si="94"/>
        <v>104610</v>
      </c>
      <c r="Q126" s="18">
        <f t="shared" si="94"/>
        <v>107059</v>
      </c>
      <c r="R126" s="34">
        <f t="shared" si="94"/>
        <v>87715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</row>
    <row r="127" spans="2:46" s="32" customFormat="1" ht="16.5" customHeight="1" hidden="1" thickBot="1">
      <c r="B127" s="36" t="s">
        <v>13</v>
      </c>
      <c r="C127" s="23">
        <f t="shared" si="91"/>
        <v>241295</v>
      </c>
      <c r="D127" s="23">
        <f t="shared" si="93"/>
        <v>117272</v>
      </c>
      <c r="E127" s="23">
        <f t="shared" si="93"/>
        <v>124023</v>
      </c>
      <c r="F127" s="24">
        <f t="shared" si="93"/>
        <v>90151</v>
      </c>
      <c r="G127" s="23">
        <v>243312</v>
      </c>
      <c r="H127" s="25">
        <v>118732</v>
      </c>
      <c r="I127" s="25">
        <v>124580</v>
      </c>
      <c r="J127" s="37">
        <v>92891</v>
      </c>
      <c r="K127" s="42">
        <v>3156</v>
      </c>
      <c r="L127" s="23">
        <v>1541</v>
      </c>
      <c r="M127" s="23">
        <v>1615</v>
      </c>
      <c r="N127" s="24">
        <v>2212</v>
      </c>
      <c r="O127" s="23">
        <f t="shared" si="94"/>
        <v>246468</v>
      </c>
      <c r="P127" s="25">
        <f t="shared" si="94"/>
        <v>120273</v>
      </c>
      <c r="Q127" s="25">
        <f t="shared" si="94"/>
        <v>126195</v>
      </c>
      <c r="R127" s="37">
        <f t="shared" si="94"/>
        <v>95103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</row>
    <row r="128" spans="2:46" s="32" customFormat="1" ht="16.5" customHeight="1" hidden="1" thickBot="1">
      <c r="B128" s="50" t="s">
        <v>44</v>
      </c>
      <c r="C128" s="51">
        <f t="shared" si="91"/>
        <v>710625</v>
      </c>
      <c r="D128" s="51">
        <f aca="true" t="shared" si="95" ref="D128:R128">SUM(D129:D131)</f>
        <v>345507</v>
      </c>
      <c r="E128" s="51">
        <f t="shared" si="95"/>
        <v>365118</v>
      </c>
      <c r="F128" s="52">
        <f t="shared" si="95"/>
        <v>274366</v>
      </c>
      <c r="G128" s="51">
        <f t="shared" si="95"/>
        <v>711906</v>
      </c>
      <c r="H128" s="53">
        <f t="shared" si="95"/>
        <v>347395</v>
      </c>
      <c r="I128" s="53">
        <f t="shared" si="95"/>
        <v>364511</v>
      </c>
      <c r="J128" s="53">
        <f t="shared" si="95"/>
        <v>282469</v>
      </c>
      <c r="K128" s="54">
        <f t="shared" si="95"/>
        <v>8445</v>
      </c>
      <c r="L128" s="51">
        <f t="shared" si="95"/>
        <v>3860</v>
      </c>
      <c r="M128" s="51">
        <f t="shared" si="95"/>
        <v>4585</v>
      </c>
      <c r="N128" s="52">
        <f t="shared" si="95"/>
        <v>6006</v>
      </c>
      <c r="O128" s="51">
        <f t="shared" si="95"/>
        <v>720351</v>
      </c>
      <c r="P128" s="53">
        <f t="shared" si="95"/>
        <v>351255</v>
      </c>
      <c r="Q128" s="53">
        <f t="shared" si="95"/>
        <v>369096</v>
      </c>
      <c r="R128" s="55">
        <f t="shared" si="95"/>
        <v>288475</v>
      </c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</row>
    <row r="129" spans="2:46" s="32" customFormat="1" ht="16.5" customHeight="1" hidden="1">
      <c r="B129" s="33" t="s">
        <v>11</v>
      </c>
      <c r="C129" s="16">
        <f t="shared" si="91"/>
        <v>260508</v>
      </c>
      <c r="D129" s="16">
        <f aca="true" t="shared" si="96" ref="D129:F131">D125+(H129-H125)+(L129-L125)</f>
        <v>125787</v>
      </c>
      <c r="E129" s="16">
        <f t="shared" si="96"/>
        <v>134721</v>
      </c>
      <c r="F129" s="17">
        <f t="shared" si="96"/>
        <v>100495</v>
      </c>
      <c r="G129" s="16">
        <v>259861</v>
      </c>
      <c r="H129" s="18">
        <v>125398</v>
      </c>
      <c r="I129" s="18">
        <v>134463</v>
      </c>
      <c r="J129" s="18">
        <v>103737</v>
      </c>
      <c r="K129" s="19">
        <v>2471</v>
      </c>
      <c r="L129" s="16">
        <v>1054</v>
      </c>
      <c r="M129" s="16">
        <v>1417</v>
      </c>
      <c r="N129" s="17">
        <v>1808</v>
      </c>
      <c r="O129" s="16">
        <f aca="true" t="shared" si="97" ref="O129:R131">G129+K129</f>
        <v>262332</v>
      </c>
      <c r="P129" s="18">
        <f t="shared" si="97"/>
        <v>126452</v>
      </c>
      <c r="Q129" s="18">
        <f t="shared" si="97"/>
        <v>135880</v>
      </c>
      <c r="R129" s="34">
        <f t="shared" si="97"/>
        <v>105545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</row>
    <row r="130" spans="2:46" s="32" customFormat="1" ht="16.5" customHeight="1" hidden="1">
      <c r="B130" s="33" t="s">
        <v>12</v>
      </c>
      <c r="C130" s="16">
        <f t="shared" si="91"/>
        <v>208948</v>
      </c>
      <c r="D130" s="16">
        <f t="shared" si="96"/>
        <v>102525</v>
      </c>
      <c r="E130" s="16">
        <f t="shared" si="96"/>
        <v>106423</v>
      </c>
      <c r="F130" s="17">
        <f t="shared" si="96"/>
        <v>83644</v>
      </c>
      <c r="G130" s="16">
        <v>208849</v>
      </c>
      <c r="H130" s="18">
        <v>103333</v>
      </c>
      <c r="I130" s="18">
        <v>105516</v>
      </c>
      <c r="J130" s="18">
        <v>85766</v>
      </c>
      <c r="K130" s="19">
        <v>2828</v>
      </c>
      <c r="L130" s="16">
        <v>1274</v>
      </c>
      <c r="M130" s="16">
        <v>1554</v>
      </c>
      <c r="N130" s="17">
        <v>1985</v>
      </c>
      <c r="O130" s="35">
        <f t="shared" si="97"/>
        <v>211677</v>
      </c>
      <c r="P130" s="18">
        <f t="shared" si="97"/>
        <v>104607</v>
      </c>
      <c r="Q130" s="18">
        <f t="shared" si="97"/>
        <v>107070</v>
      </c>
      <c r="R130" s="34">
        <f t="shared" si="97"/>
        <v>87751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</row>
    <row r="131" spans="2:46" s="32" customFormat="1" ht="16.5" customHeight="1" hidden="1" thickBot="1">
      <c r="B131" s="36" t="s">
        <v>13</v>
      </c>
      <c r="C131" s="23">
        <f t="shared" si="91"/>
        <v>241169</v>
      </c>
      <c r="D131" s="23">
        <f t="shared" si="96"/>
        <v>117195</v>
      </c>
      <c r="E131" s="23">
        <f t="shared" si="96"/>
        <v>123974</v>
      </c>
      <c r="F131" s="24">
        <f t="shared" si="96"/>
        <v>90227</v>
      </c>
      <c r="G131" s="23">
        <v>243196</v>
      </c>
      <c r="H131" s="25">
        <v>118664</v>
      </c>
      <c r="I131" s="25">
        <v>124532</v>
      </c>
      <c r="J131" s="37">
        <v>92966</v>
      </c>
      <c r="K131" s="42">
        <v>3146</v>
      </c>
      <c r="L131" s="23">
        <v>1532</v>
      </c>
      <c r="M131" s="23">
        <v>1614</v>
      </c>
      <c r="N131" s="24">
        <v>2213</v>
      </c>
      <c r="O131" s="23">
        <f t="shared" si="97"/>
        <v>246342</v>
      </c>
      <c r="P131" s="25">
        <f t="shared" si="97"/>
        <v>120196</v>
      </c>
      <c r="Q131" s="25">
        <f t="shared" si="97"/>
        <v>126146</v>
      </c>
      <c r="R131" s="37">
        <f t="shared" si="97"/>
        <v>95179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</row>
    <row r="132" spans="2:46" s="32" customFormat="1" ht="16.5" customHeight="1" hidden="1" thickBot="1">
      <c r="B132" s="72" t="s">
        <v>45</v>
      </c>
      <c r="C132" s="73">
        <f>SUM(D132:E132)</f>
        <v>710318</v>
      </c>
      <c r="D132" s="73">
        <f aca="true" t="shared" si="98" ref="D132:R132">SUM(D133:D135)</f>
        <v>345326</v>
      </c>
      <c r="E132" s="73">
        <f t="shared" si="98"/>
        <v>364992</v>
      </c>
      <c r="F132" s="74">
        <f t="shared" si="98"/>
        <v>274338</v>
      </c>
      <c r="G132" s="73">
        <f t="shared" si="98"/>
        <v>711650</v>
      </c>
      <c r="H132" s="75">
        <f t="shared" si="98"/>
        <v>347263</v>
      </c>
      <c r="I132" s="75">
        <f t="shared" si="98"/>
        <v>364387</v>
      </c>
      <c r="J132" s="75">
        <f t="shared" si="98"/>
        <v>282483</v>
      </c>
      <c r="K132" s="76">
        <f t="shared" si="98"/>
        <v>8394</v>
      </c>
      <c r="L132" s="73">
        <f t="shared" si="98"/>
        <v>3811</v>
      </c>
      <c r="M132" s="73">
        <f t="shared" si="98"/>
        <v>4583</v>
      </c>
      <c r="N132" s="74">
        <f t="shared" si="98"/>
        <v>5964</v>
      </c>
      <c r="O132" s="73">
        <f t="shared" si="98"/>
        <v>720044</v>
      </c>
      <c r="P132" s="75">
        <f t="shared" si="98"/>
        <v>351074</v>
      </c>
      <c r="Q132" s="75">
        <f t="shared" si="98"/>
        <v>368970</v>
      </c>
      <c r="R132" s="77">
        <f t="shared" si="98"/>
        <v>288447</v>
      </c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</row>
    <row r="133" spans="2:46" s="32" customFormat="1" ht="16.5" customHeight="1" hidden="1">
      <c r="B133" s="33" t="s">
        <v>11</v>
      </c>
      <c r="C133" s="16">
        <f>SUM(D133:E133)</f>
        <v>260415</v>
      </c>
      <c r="D133" s="16">
        <f aca="true" t="shared" si="99" ref="D133:F135">D129+(H133-H129)+(L133-L129)</f>
        <v>125723</v>
      </c>
      <c r="E133" s="16">
        <f t="shared" si="99"/>
        <v>134692</v>
      </c>
      <c r="F133" s="17">
        <f t="shared" si="99"/>
        <v>100484</v>
      </c>
      <c r="G133" s="16">
        <v>259789</v>
      </c>
      <c r="H133" s="18">
        <v>125349</v>
      </c>
      <c r="I133" s="18">
        <v>134440</v>
      </c>
      <c r="J133" s="18">
        <v>103746</v>
      </c>
      <c r="K133" s="19">
        <v>2450</v>
      </c>
      <c r="L133" s="16">
        <v>1039</v>
      </c>
      <c r="M133" s="16">
        <v>1411</v>
      </c>
      <c r="N133" s="17">
        <v>1788</v>
      </c>
      <c r="O133" s="16">
        <f aca="true" t="shared" si="100" ref="O133:R135">G133+K133</f>
        <v>262239</v>
      </c>
      <c r="P133" s="18">
        <f t="shared" si="100"/>
        <v>126388</v>
      </c>
      <c r="Q133" s="18">
        <f t="shared" si="100"/>
        <v>135851</v>
      </c>
      <c r="R133" s="34">
        <f t="shared" si="100"/>
        <v>105534</v>
      </c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</row>
    <row r="134" spans="2:46" s="32" customFormat="1" ht="16.5" customHeight="1" hidden="1">
      <c r="B134" s="33" t="s">
        <v>12</v>
      </c>
      <c r="C134" s="16">
        <f>SUM(D134:E134)</f>
        <v>208864</v>
      </c>
      <c r="D134" s="16">
        <f t="shared" si="99"/>
        <v>102494</v>
      </c>
      <c r="E134" s="16">
        <f t="shared" si="99"/>
        <v>106370</v>
      </c>
      <c r="F134" s="17">
        <f t="shared" si="99"/>
        <v>83629</v>
      </c>
      <c r="G134" s="16">
        <v>208770</v>
      </c>
      <c r="H134" s="18">
        <v>103307</v>
      </c>
      <c r="I134" s="18">
        <v>105463</v>
      </c>
      <c r="J134" s="18">
        <v>85763</v>
      </c>
      <c r="K134" s="19">
        <v>2823</v>
      </c>
      <c r="L134" s="16">
        <v>1269</v>
      </c>
      <c r="M134" s="16">
        <v>1554</v>
      </c>
      <c r="N134" s="17">
        <v>1973</v>
      </c>
      <c r="O134" s="35">
        <f t="shared" si="100"/>
        <v>211593</v>
      </c>
      <c r="P134" s="18">
        <f t="shared" si="100"/>
        <v>104576</v>
      </c>
      <c r="Q134" s="18">
        <f t="shared" si="100"/>
        <v>107017</v>
      </c>
      <c r="R134" s="34">
        <f t="shared" si="100"/>
        <v>87736</v>
      </c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</row>
    <row r="135" spans="2:46" s="32" customFormat="1" ht="16.5" customHeight="1" hidden="1" thickBot="1">
      <c r="B135" s="36" t="s">
        <v>13</v>
      </c>
      <c r="C135" s="23">
        <f>SUM(D135:E135)</f>
        <v>241039</v>
      </c>
      <c r="D135" s="23">
        <f t="shared" si="99"/>
        <v>117109</v>
      </c>
      <c r="E135" s="23">
        <f t="shared" si="99"/>
        <v>123930</v>
      </c>
      <c r="F135" s="24">
        <f t="shared" si="99"/>
        <v>90225</v>
      </c>
      <c r="G135" s="23">
        <v>243091</v>
      </c>
      <c r="H135" s="25">
        <v>118607</v>
      </c>
      <c r="I135" s="25">
        <v>124484</v>
      </c>
      <c r="J135" s="37">
        <v>92974</v>
      </c>
      <c r="K135" s="42">
        <v>3121</v>
      </c>
      <c r="L135" s="23">
        <v>1503</v>
      </c>
      <c r="M135" s="23">
        <v>1618</v>
      </c>
      <c r="N135" s="24">
        <v>2203</v>
      </c>
      <c r="O135" s="23">
        <f t="shared" si="100"/>
        <v>246212</v>
      </c>
      <c r="P135" s="25">
        <f t="shared" si="100"/>
        <v>120110</v>
      </c>
      <c r="Q135" s="25">
        <f t="shared" si="100"/>
        <v>126102</v>
      </c>
      <c r="R135" s="37">
        <f t="shared" si="100"/>
        <v>95177</v>
      </c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</row>
    <row r="136" spans="2:46" s="32" customFormat="1" ht="16.5" customHeight="1" hidden="1" thickBot="1">
      <c r="B136" s="33" t="s">
        <v>51</v>
      </c>
      <c r="C136" s="16">
        <v>709510</v>
      </c>
      <c r="D136" s="16">
        <v>344872</v>
      </c>
      <c r="E136" s="16">
        <v>364638</v>
      </c>
      <c r="F136" s="17">
        <v>274423</v>
      </c>
      <c r="G136" s="16">
        <v>710854</v>
      </c>
      <c r="H136" s="18">
        <v>346815</v>
      </c>
      <c r="I136" s="18">
        <v>364039</v>
      </c>
      <c r="J136" s="18">
        <v>282557</v>
      </c>
      <c r="K136" s="19">
        <v>8382</v>
      </c>
      <c r="L136" s="16">
        <v>3805</v>
      </c>
      <c r="M136" s="16">
        <v>4577</v>
      </c>
      <c r="N136" s="17">
        <v>5975</v>
      </c>
      <c r="O136" s="16">
        <v>719236</v>
      </c>
      <c r="P136" s="18">
        <v>350620</v>
      </c>
      <c r="Q136" s="18">
        <v>368616</v>
      </c>
      <c r="R136" s="34">
        <v>288532</v>
      </c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</row>
    <row r="137" spans="2:46" s="32" customFormat="1" ht="16.5" customHeight="1" hidden="1">
      <c r="B137" s="33" t="s">
        <v>11</v>
      </c>
      <c r="C137" s="16">
        <v>260104</v>
      </c>
      <c r="D137" s="16">
        <v>125564</v>
      </c>
      <c r="E137" s="16">
        <v>134540</v>
      </c>
      <c r="F137" s="17">
        <v>100616</v>
      </c>
      <c r="G137" s="16">
        <v>259500</v>
      </c>
      <c r="H137" s="18">
        <v>125208</v>
      </c>
      <c r="I137" s="18">
        <v>134292</v>
      </c>
      <c r="J137" s="18">
        <v>103895</v>
      </c>
      <c r="K137" s="19">
        <v>2428</v>
      </c>
      <c r="L137" s="16">
        <v>1021</v>
      </c>
      <c r="M137" s="16">
        <v>1407</v>
      </c>
      <c r="N137" s="17">
        <v>1771</v>
      </c>
      <c r="O137" s="16">
        <v>261928</v>
      </c>
      <c r="P137" s="18">
        <v>126229</v>
      </c>
      <c r="Q137" s="18">
        <v>135699</v>
      </c>
      <c r="R137" s="34">
        <v>105666</v>
      </c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</row>
    <row r="138" spans="2:46" s="32" customFormat="1" ht="16.5" customHeight="1" hidden="1">
      <c r="B138" s="33" t="s">
        <v>12</v>
      </c>
      <c r="C138" s="16">
        <v>208685</v>
      </c>
      <c r="D138" s="16">
        <v>102389</v>
      </c>
      <c r="E138" s="16">
        <v>106296</v>
      </c>
      <c r="F138" s="17">
        <v>83554</v>
      </c>
      <c r="G138" s="16">
        <v>208588</v>
      </c>
      <c r="H138" s="18">
        <v>103194</v>
      </c>
      <c r="I138" s="18">
        <v>105394</v>
      </c>
      <c r="J138" s="18">
        <v>85684</v>
      </c>
      <c r="K138" s="19">
        <v>2826</v>
      </c>
      <c r="L138" s="16">
        <v>1277</v>
      </c>
      <c r="M138" s="16">
        <v>1549</v>
      </c>
      <c r="N138" s="17">
        <v>1977</v>
      </c>
      <c r="O138" s="35">
        <v>211414</v>
      </c>
      <c r="P138" s="18">
        <v>104471</v>
      </c>
      <c r="Q138" s="18">
        <v>106943</v>
      </c>
      <c r="R138" s="34">
        <v>87661</v>
      </c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</row>
    <row r="139" spans="2:46" s="32" customFormat="1" ht="16.5" customHeight="1" hidden="1" thickBot="1">
      <c r="B139" s="33" t="s">
        <v>13</v>
      </c>
      <c r="C139" s="16">
        <v>240721</v>
      </c>
      <c r="D139" s="16">
        <v>116919</v>
      </c>
      <c r="E139" s="16">
        <v>123802</v>
      </c>
      <c r="F139" s="17">
        <v>90253</v>
      </c>
      <c r="G139" s="16">
        <v>242766</v>
      </c>
      <c r="H139" s="18">
        <v>118413</v>
      </c>
      <c r="I139" s="18">
        <v>124353</v>
      </c>
      <c r="J139" s="34">
        <v>92978</v>
      </c>
      <c r="K139" s="41">
        <v>3128</v>
      </c>
      <c r="L139" s="16">
        <v>1507</v>
      </c>
      <c r="M139" s="16">
        <v>1621</v>
      </c>
      <c r="N139" s="17">
        <v>2227</v>
      </c>
      <c r="O139" s="16">
        <v>245894</v>
      </c>
      <c r="P139" s="18">
        <v>119920</v>
      </c>
      <c r="Q139" s="18">
        <v>125974</v>
      </c>
      <c r="R139" s="34">
        <v>95205</v>
      </c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</row>
    <row r="140" spans="2:46" s="32" customFormat="1" ht="16.5" customHeight="1" hidden="1" thickBot="1">
      <c r="B140" s="50" t="s">
        <v>52</v>
      </c>
      <c r="C140" s="71">
        <v>709888</v>
      </c>
      <c r="D140" s="51">
        <v>345136</v>
      </c>
      <c r="E140" s="51">
        <v>364752</v>
      </c>
      <c r="F140" s="52">
        <v>275512</v>
      </c>
      <c r="G140" s="51">
        <v>711138</v>
      </c>
      <c r="H140" s="53">
        <v>347027</v>
      </c>
      <c r="I140" s="53">
        <v>364111</v>
      </c>
      <c r="J140" s="53">
        <v>283558</v>
      </c>
      <c r="K140" s="54">
        <v>8476</v>
      </c>
      <c r="L140" s="51">
        <v>3857</v>
      </c>
      <c r="M140" s="51">
        <v>4619</v>
      </c>
      <c r="N140" s="52">
        <v>6063</v>
      </c>
      <c r="O140" s="51">
        <v>719614</v>
      </c>
      <c r="P140" s="53">
        <v>350884</v>
      </c>
      <c r="Q140" s="53">
        <v>368730</v>
      </c>
      <c r="R140" s="55">
        <v>289621</v>
      </c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</row>
    <row r="141" spans="2:46" s="32" customFormat="1" ht="16.5" customHeight="1" hidden="1">
      <c r="B141" s="33" t="s">
        <v>11</v>
      </c>
      <c r="C141" s="16">
        <v>260110</v>
      </c>
      <c r="D141" s="16">
        <v>125595</v>
      </c>
      <c r="E141" s="16">
        <v>134515</v>
      </c>
      <c r="F141" s="17">
        <v>100865</v>
      </c>
      <c r="G141" s="16">
        <v>259469</v>
      </c>
      <c r="H141" s="18">
        <v>125203</v>
      </c>
      <c r="I141" s="18">
        <v>134266</v>
      </c>
      <c r="J141" s="18">
        <v>104110</v>
      </c>
      <c r="K141" s="19">
        <v>2465</v>
      </c>
      <c r="L141" s="16">
        <v>1057</v>
      </c>
      <c r="M141" s="16">
        <v>1408</v>
      </c>
      <c r="N141" s="17">
        <v>1805</v>
      </c>
      <c r="O141" s="16">
        <v>261934</v>
      </c>
      <c r="P141" s="18">
        <v>126260</v>
      </c>
      <c r="Q141" s="18">
        <v>135674</v>
      </c>
      <c r="R141" s="34">
        <v>105915</v>
      </c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</row>
    <row r="142" spans="2:46" s="32" customFormat="1" ht="16.5" customHeight="1" hidden="1">
      <c r="B142" s="33" t="s">
        <v>12</v>
      </c>
      <c r="C142" s="16">
        <v>209062</v>
      </c>
      <c r="D142" s="16">
        <v>102608</v>
      </c>
      <c r="E142" s="16">
        <v>106454</v>
      </c>
      <c r="F142" s="17">
        <v>84105</v>
      </c>
      <c r="G142" s="16">
        <v>208919</v>
      </c>
      <c r="H142" s="18">
        <v>103406</v>
      </c>
      <c r="I142" s="18">
        <v>105513</v>
      </c>
      <c r="J142" s="18">
        <v>86194</v>
      </c>
      <c r="K142" s="19">
        <v>2872</v>
      </c>
      <c r="L142" s="16">
        <v>1284</v>
      </c>
      <c r="M142" s="16">
        <v>1588</v>
      </c>
      <c r="N142" s="17">
        <v>2018</v>
      </c>
      <c r="O142" s="35">
        <v>211791</v>
      </c>
      <c r="P142" s="18">
        <v>104690</v>
      </c>
      <c r="Q142" s="18">
        <v>107101</v>
      </c>
      <c r="R142" s="34">
        <v>88212</v>
      </c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</row>
    <row r="143" spans="2:46" s="32" customFormat="1" ht="16.5" customHeight="1" hidden="1" thickBot="1">
      <c r="B143" s="36" t="s">
        <v>13</v>
      </c>
      <c r="C143" s="23">
        <v>240716</v>
      </c>
      <c r="D143" s="23">
        <v>116933</v>
      </c>
      <c r="E143" s="23">
        <v>123783</v>
      </c>
      <c r="F143" s="24">
        <v>90542</v>
      </c>
      <c r="G143" s="23">
        <v>242750</v>
      </c>
      <c r="H143" s="25">
        <v>118418</v>
      </c>
      <c r="I143" s="25">
        <v>124332</v>
      </c>
      <c r="J143" s="37">
        <v>93254</v>
      </c>
      <c r="K143" s="42">
        <v>3139</v>
      </c>
      <c r="L143" s="23">
        <v>1516</v>
      </c>
      <c r="M143" s="23">
        <v>1623</v>
      </c>
      <c r="N143" s="24">
        <v>2240</v>
      </c>
      <c r="O143" s="23">
        <v>245889</v>
      </c>
      <c r="P143" s="25">
        <v>119934</v>
      </c>
      <c r="Q143" s="25">
        <v>125955</v>
      </c>
      <c r="R143" s="37">
        <v>95494</v>
      </c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</row>
    <row r="144" spans="2:46" s="32" customFormat="1" ht="16.5" customHeight="1" hidden="1" thickBot="1">
      <c r="B144" s="50" t="s">
        <v>53</v>
      </c>
      <c r="C144" s="71">
        <v>709928</v>
      </c>
      <c r="D144" s="51">
        <v>345197</v>
      </c>
      <c r="E144" s="51">
        <v>364731</v>
      </c>
      <c r="F144" s="52">
        <v>275798</v>
      </c>
      <c r="G144" s="71">
        <v>711156</v>
      </c>
      <c r="H144" s="53">
        <v>347092</v>
      </c>
      <c r="I144" s="53">
        <v>364064</v>
      </c>
      <c r="J144" s="55">
        <v>283855</v>
      </c>
      <c r="K144" s="67">
        <v>8498</v>
      </c>
      <c r="L144" s="51">
        <v>3853</v>
      </c>
      <c r="M144" s="51">
        <v>4645</v>
      </c>
      <c r="N144" s="52">
        <v>6052</v>
      </c>
      <c r="O144" s="51">
        <v>719654</v>
      </c>
      <c r="P144" s="53">
        <v>350945</v>
      </c>
      <c r="Q144" s="53">
        <v>368709</v>
      </c>
      <c r="R144" s="55">
        <v>289907</v>
      </c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</row>
    <row r="145" spans="2:46" s="32" customFormat="1" ht="16.5" customHeight="1" hidden="1">
      <c r="B145" s="33" t="s">
        <v>11</v>
      </c>
      <c r="C145" s="16">
        <v>259976</v>
      </c>
      <c r="D145" s="16">
        <v>125518</v>
      </c>
      <c r="E145" s="16">
        <v>134458</v>
      </c>
      <c r="F145" s="17">
        <v>100876</v>
      </c>
      <c r="G145" s="16">
        <v>259330</v>
      </c>
      <c r="H145" s="18">
        <v>125127</v>
      </c>
      <c r="I145" s="18">
        <v>134203</v>
      </c>
      <c r="J145" s="34">
        <v>104125</v>
      </c>
      <c r="K145" s="41">
        <v>2470</v>
      </c>
      <c r="L145" s="16">
        <v>1056</v>
      </c>
      <c r="M145" s="16">
        <v>1414</v>
      </c>
      <c r="N145" s="17">
        <v>1801</v>
      </c>
      <c r="O145" s="16">
        <v>261800</v>
      </c>
      <c r="P145" s="18">
        <v>126183</v>
      </c>
      <c r="Q145" s="18">
        <v>135617</v>
      </c>
      <c r="R145" s="34">
        <v>105926</v>
      </c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</row>
    <row r="146" spans="2:46" s="32" customFormat="1" ht="16.5" customHeight="1" hidden="1">
      <c r="B146" s="33" t="s">
        <v>12</v>
      </c>
      <c r="C146" s="16">
        <v>209222</v>
      </c>
      <c r="D146" s="16">
        <v>102721</v>
      </c>
      <c r="E146" s="16">
        <v>106501</v>
      </c>
      <c r="F146" s="17">
        <v>84251</v>
      </c>
      <c r="G146" s="16">
        <v>209078</v>
      </c>
      <c r="H146" s="18">
        <v>103522</v>
      </c>
      <c r="I146" s="18">
        <v>105556</v>
      </c>
      <c r="J146" s="34">
        <v>86344</v>
      </c>
      <c r="K146" s="41">
        <v>2873</v>
      </c>
      <c r="L146" s="16">
        <v>1281</v>
      </c>
      <c r="M146" s="16">
        <v>1592</v>
      </c>
      <c r="N146" s="17">
        <v>2014</v>
      </c>
      <c r="O146" s="16">
        <v>211951</v>
      </c>
      <c r="P146" s="18">
        <v>104803</v>
      </c>
      <c r="Q146" s="18">
        <v>107148</v>
      </c>
      <c r="R146" s="34">
        <v>88358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</row>
    <row r="147" spans="2:46" s="32" customFormat="1" ht="16.5" customHeight="1" hidden="1" thickBot="1">
      <c r="B147" s="36" t="s">
        <v>13</v>
      </c>
      <c r="C147" s="38">
        <v>240730</v>
      </c>
      <c r="D147" s="23">
        <v>116958</v>
      </c>
      <c r="E147" s="23">
        <v>123772</v>
      </c>
      <c r="F147" s="24">
        <v>90671</v>
      </c>
      <c r="G147" s="23">
        <v>242748</v>
      </c>
      <c r="H147" s="25">
        <v>118443</v>
      </c>
      <c r="I147" s="25">
        <v>124305</v>
      </c>
      <c r="J147" s="37">
        <v>93386</v>
      </c>
      <c r="K147" s="42">
        <v>3155</v>
      </c>
      <c r="L147" s="23">
        <v>1516</v>
      </c>
      <c r="M147" s="23">
        <v>1639</v>
      </c>
      <c r="N147" s="24">
        <v>2237</v>
      </c>
      <c r="O147" s="23">
        <v>245903</v>
      </c>
      <c r="P147" s="25">
        <v>119959</v>
      </c>
      <c r="Q147" s="25">
        <v>125944</v>
      </c>
      <c r="R147" s="37">
        <v>95623</v>
      </c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</row>
    <row r="148" spans="2:46" s="32" customFormat="1" ht="16.5" customHeight="1" hidden="1" thickBot="1">
      <c r="B148" s="50" t="s">
        <v>54</v>
      </c>
      <c r="C148" s="71">
        <v>709833</v>
      </c>
      <c r="D148" s="51">
        <v>345176</v>
      </c>
      <c r="E148" s="51">
        <v>364657</v>
      </c>
      <c r="F148" s="52">
        <v>276004</v>
      </c>
      <c r="G148" s="71">
        <v>711080</v>
      </c>
      <c r="H148" s="53">
        <v>347073</v>
      </c>
      <c r="I148" s="53">
        <v>364007</v>
      </c>
      <c r="J148" s="55">
        <v>284068</v>
      </c>
      <c r="K148" s="54">
        <v>8479</v>
      </c>
      <c r="L148" s="51">
        <v>3851</v>
      </c>
      <c r="M148" s="51">
        <v>4628</v>
      </c>
      <c r="N148" s="52">
        <v>6045</v>
      </c>
      <c r="O148" s="71">
        <v>719559</v>
      </c>
      <c r="P148" s="53">
        <v>350924</v>
      </c>
      <c r="Q148" s="53">
        <v>368635</v>
      </c>
      <c r="R148" s="55">
        <v>290113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</row>
    <row r="149" spans="2:46" s="32" customFormat="1" ht="16.5" customHeight="1" hidden="1">
      <c r="B149" s="33" t="s">
        <v>11</v>
      </c>
      <c r="C149" s="16">
        <v>259862</v>
      </c>
      <c r="D149" s="16">
        <v>125494</v>
      </c>
      <c r="E149" s="16">
        <v>134368</v>
      </c>
      <c r="F149" s="17">
        <v>100954</v>
      </c>
      <c r="G149" s="16">
        <v>259233</v>
      </c>
      <c r="H149" s="18">
        <v>125104</v>
      </c>
      <c r="I149" s="18">
        <v>134129</v>
      </c>
      <c r="J149" s="34">
        <v>104213</v>
      </c>
      <c r="K149" s="41">
        <v>2453</v>
      </c>
      <c r="L149" s="16">
        <v>1055</v>
      </c>
      <c r="M149" s="16">
        <v>1398</v>
      </c>
      <c r="N149" s="17">
        <v>1791</v>
      </c>
      <c r="O149" s="16">
        <v>261686</v>
      </c>
      <c r="P149" s="18">
        <v>126159</v>
      </c>
      <c r="Q149" s="18">
        <v>135527</v>
      </c>
      <c r="R149" s="34">
        <v>106004</v>
      </c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</row>
    <row r="150" spans="2:46" s="32" customFormat="1" ht="16.5" customHeight="1" hidden="1">
      <c r="B150" s="33" t="s">
        <v>12</v>
      </c>
      <c r="C150" s="16">
        <v>209266</v>
      </c>
      <c r="D150" s="16">
        <v>102741</v>
      </c>
      <c r="E150" s="16">
        <v>106525</v>
      </c>
      <c r="F150" s="17">
        <v>84323</v>
      </c>
      <c r="G150" s="16">
        <v>209119</v>
      </c>
      <c r="H150" s="18">
        <v>103546</v>
      </c>
      <c r="I150" s="18">
        <v>105573</v>
      </c>
      <c r="J150" s="34">
        <v>86413</v>
      </c>
      <c r="K150" s="41">
        <v>2876</v>
      </c>
      <c r="L150" s="16">
        <v>1277</v>
      </c>
      <c r="M150" s="16">
        <v>1599</v>
      </c>
      <c r="N150" s="17">
        <v>2017</v>
      </c>
      <c r="O150" s="16">
        <v>211995</v>
      </c>
      <c r="P150" s="18">
        <v>104823</v>
      </c>
      <c r="Q150" s="18">
        <v>107172</v>
      </c>
      <c r="R150" s="34">
        <v>88430</v>
      </c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</row>
    <row r="151" spans="2:46" s="32" customFormat="1" ht="16.5" customHeight="1" hidden="1" thickBot="1">
      <c r="B151" s="36" t="s">
        <v>13</v>
      </c>
      <c r="C151" s="38">
        <v>240705</v>
      </c>
      <c r="D151" s="23">
        <v>116941</v>
      </c>
      <c r="E151" s="23">
        <v>123764</v>
      </c>
      <c r="F151" s="24">
        <v>90727</v>
      </c>
      <c r="G151" s="23">
        <v>242728</v>
      </c>
      <c r="H151" s="25">
        <v>118423</v>
      </c>
      <c r="I151" s="25">
        <v>124305</v>
      </c>
      <c r="J151" s="37">
        <v>93442</v>
      </c>
      <c r="K151" s="42">
        <v>3150</v>
      </c>
      <c r="L151" s="23">
        <v>1519</v>
      </c>
      <c r="M151" s="23">
        <v>1631</v>
      </c>
      <c r="N151" s="24">
        <v>2237</v>
      </c>
      <c r="O151" s="23">
        <v>245878</v>
      </c>
      <c r="P151" s="25">
        <v>119942</v>
      </c>
      <c r="Q151" s="25">
        <v>125936</v>
      </c>
      <c r="R151" s="37">
        <v>95679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</row>
    <row r="152" spans="2:46" s="32" customFormat="1" ht="16.5" customHeight="1" hidden="1" thickBot="1">
      <c r="B152" s="50" t="s">
        <v>55</v>
      </c>
      <c r="C152" s="51">
        <v>709772</v>
      </c>
      <c r="D152" s="51">
        <v>345108</v>
      </c>
      <c r="E152" s="51">
        <v>364664</v>
      </c>
      <c r="F152" s="52">
        <v>276165</v>
      </c>
      <c r="G152" s="51">
        <v>711000</v>
      </c>
      <c r="H152" s="53">
        <v>347013</v>
      </c>
      <c r="I152" s="53">
        <v>363987</v>
      </c>
      <c r="J152" s="55">
        <v>284206</v>
      </c>
      <c r="K152" s="67">
        <v>8498</v>
      </c>
      <c r="L152" s="51">
        <v>3843</v>
      </c>
      <c r="M152" s="51">
        <v>4655</v>
      </c>
      <c r="N152" s="52">
        <v>6068</v>
      </c>
      <c r="O152" s="51">
        <v>719498</v>
      </c>
      <c r="P152" s="53">
        <v>350856</v>
      </c>
      <c r="Q152" s="53">
        <v>368642</v>
      </c>
      <c r="R152" s="55">
        <v>290274</v>
      </c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</row>
    <row r="153" spans="2:46" s="32" customFormat="1" ht="16.5" customHeight="1" hidden="1">
      <c r="B153" s="33" t="s">
        <v>11</v>
      </c>
      <c r="C153" s="16">
        <v>259758</v>
      </c>
      <c r="D153" s="16">
        <v>125447</v>
      </c>
      <c r="E153" s="16">
        <v>134311</v>
      </c>
      <c r="F153" s="17">
        <v>100980</v>
      </c>
      <c r="G153" s="16">
        <v>259130</v>
      </c>
      <c r="H153" s="18">
        <v>125063</v>
      </c>
      <c r="I153" s="18">
        <v>134067</v>
      </c>
      <c r="J153" s="34">
        <v>104237</v>
      </c>
      <c r="K153" s="41">
        <v>2452</v>
      </c>
      <c r="L153" s="16">
        <v>1049</v>
      </c>
      <c r="M153" s="16">
        <v>1403</v>
      </c>
      <c r="N153" s="17">
        <v>1793</v>
      </c>
      <c r="O153" s="16">
        <v>261582</v>
      </c>
      <c r="P153" s="18">
        <v>126112</v>
      </c>
      <c r="Q153" s="18">
        <v>135470</v>
      </c>
      <c r="R153" s="34">
        <v>106030</v>
      </c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</row>
    <row r="154" spans="2:46" s="32" customFormat="1" ht="16.5" customHeight="1" hidden="1">
      <c r="B154" s="33" t="s">
        <v>12</v>
      </c>
      <c r="C154" s="16">
        <v>209363</v>
      </c>
      <c r="D154" s="16">
        <v>102766</v>
      </c>
      <c r="E154" s="16">
        <v>106597</v>
      </c>
      <c r="F154" s="17">
        <v>84398</v>
      </c>
      <c r="G154" s="16">
        <v>209207</v>
      </c>
      <c r="H154" s="18">
        <v>103575</v>
      </c>
      <c r="I154" s="18">
        <v>105632</v>
      </c>
      <c r="J154" s="34">
        <v>86477</v>
      </c>
      <c r="K154" s="41">
        <v>2885</v>
      </c>
      <c r="L154" s="16">
        <v>1273</v>
      </c>
      <c r="M154" s="16">
        <v>1612</v>
      </c>
      <c r="N154" s="17">
        <v>2028</v>
      </c>
      <c r="O154" s="16">
        <v>212092</v>
      </c>
      <c r="P154" s="18">
        <v>104848</v>
      </c>
      <c r="Q154" s="18">
        <v>107244</v>
      </c>
      <c r="R154" s="34">
        <v>88505</v>
      </c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</row>
    <row r="155" spans="2:46" s="32" customFormat="1" ht="16.5" customHeight="1" hidden="1" thickBot="1">
      <c r="B155" s="36" t="s">
        <v>13</v>
      </c>
      <c r="C155" s="38">
        <v>240651</v>
      </c>
      <c r="D155" s="23">
        <v>116895</v>
      </c>
      <c r="E155" s="23">
        <v>123756</v>
      </c>
      <c r="F155" s="24">
        <v>90787</v>
      </c>
      <c r="G155" s="23">
        <v>242663</v>
      </c>
      <c r="H155" s="25">
        <v>118375</v>
      </c>
      <c r="I155" s="25">
        <v>124288</v>
      </c>
      <c r="J155" s="37">
        <v>93492</v>
      </c>
      <c r="K155" s="42">
        <v>3161</v>
      </c>
      <c r="L155" s="23">
        <v>1521</v>
      </c>
      <c r="M155" s="23">
        <v>1640</v>
      </c>
      <c r="N155" s="24">
        <v>2247</v>
      </c>
      <c r="O155" s="23">
        <v>245824</v>
      </c>
      <c r="P155" s="25">
        <v>119896</v>
      </c>
      <c r="Q155" s="25">
        <v>125928</v>
      </c>
      <c r="R155" s="37">
        <v>95739</v>
      </c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</row>
    <row r="156" spans="2:46" s="32" customFormat="1" ht="16.5" customHeight="1" hidden="1" thickBot="1">
      <c r="B156" s="50" t="s">
        <v>56</v>
      </c>
      <c r="C156" s="71">
        <v>709728</v>
      </c>
      <c r="D156" s="51">
        <v>345106</v>
      </c>
      <c r="E156" s="51">
        <v>364622</v>
      </c>
      <c r="F156" s="52">
        <v>276295</v>
      </c>
      <c r="G156" s="71">
        <v>710951</v>
      </c>
      <c r="H156" s="53">
        <v>347014</v>
      </c>
      <c r="I156" s="53">
        <v>363937</v>
      </c>
      <c r="J156" s="55">
        <v>284331</v>
      </c>
      <c r="K156" s="54">
        <v>8503</v>
      </c>
      <c r="L156" s="51">
        <v>3840</v>
      </c>
      <c r="M156" s="51">
        <v>4663</v>
      </c>
      <c r="N156" s="52">
        <v>6073</v>
      </c>
      <c r="O156" s="71">
        <v>719454</v>
      </c>
      <c r="P156" s="53">
        <v>350854</v>
      </c>
      <c r="Q156" s="53">
        <v>368600</v>
      </c>
      <c r="R156" s="55">
        <v>290404</v>
      </c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</row>
    <row r="157" spans="2:46" s="32" customFormat="1" ht="16.5" customHeight="1" hidden="1">
      <c r="B157" s="33" t="s">
        <v>11</v>
      </c>
      <c r="C157" s="16">
        <v>259702</v>
      </c>
      <c r="D157" s="16">
        <v>125473</v>
      </c>
      <c r="E157" s="16">
        <v>134229</v>
      </c>
      <c r="F157" s="17">
        <v>101030</v>
      </c>
      <c r="G157" s="16">
        <v>259071</v>
      </c>
      <c r="H157" s="18">
        <v>125084</v>
      </c>
      <c r="I157" s="18">
        <v>133987</v>
      </c>
      <c r="J157" s="34">
        <v>104286</v>
      </c>
      <c r="K157" s="41">
        <v>2455</v>
      </c>
      <c r="L157" s="16">
        <v>1054</v>
      </c>
      <c r="M157" s="16">
        <v>1401</v>
      </c>
      <c r="N157" s="17">
        <v>1794</v>
      </c>
      <c r="O157" s="16">
        <v>261526</v>
      </c>
      <c r="P157" s="18">
        <v>126138</v>
      </c>
      <c r="Q157" s="18">
        <v>135388</v>
      </c>
      <c r="R157" s="34">
        <v>106080</v>
      </c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</row>
    <row r="158" spans="2:46" s="32" customFormat="1" ht="16.5" customHeight="1" hidden="1">
      <c r="B158" s="33" t="s">
        <v>12</v>
      </c>
      <c r="C158" s="16">
        <v>209396</v>
      </c>
      <c r="D158" s="16">
        <v>102771</v>
      </c>
      <c r="E158" s="16">
        <v>106625</v>
      </c>
      <c r="F158" s="17">
        <v>84438</v>
      </c>
      <c r="G158" s="16">
        <v>209235</v>
      </c>
      <c r="H158" s="18">
        <v>103575</v>
      </c>
      <c r="I158" s="18">
        <v>105660</v>
      </c>
      <c r="J158" s="34">
        <v>86512</v>
      </c>
      <c r="K158" s="41">
        <v>2890</v>
      </c>
      <c r="L158" s="16">
        <v>1278</v>
      </c>
      <c r="M158" s="16">
        <v>1612</v>
      </c>
      <c r="N158" s="17">
        <v>2033</v>
      </c>
      <c r="O158" s="16">
        <v>212125</v>
      </c>
      <c r="P158" s="18">
        <v>104853</v>
      </c>
      <c r="Q158" s="18">
        <v>107272</v>
      </c>
      <c r="R158" s="34">
        <v>88545</v>
      </c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</row>
    <row r="159" spans="2:46" s="32" customFormat="1" ht="16.5" customHeight="1" hidden="1" thickBot="1">
      <c r="B159" s="36" t="s">
        <v>13</v>
      </c>
      <c r="C159" s="38">
        <v>240630</v>
      </c>
      <c r="D159" s="23">
        <v>116862</v>
      </c>
      <c r="E159" s="23">
        <v>123768</v>
      </c>
      <c r="F159" s="24">
        <v>90827</v>
      </c>
      <c r="G159" s="23">
        <v>242645</v>
      </c>
      <c r="H159" s="25">
        <v>118355</v>
      </c>
      <c r="I159" s="25">
        <v>124290</v>
      </c>
      <c r="J159" s="37">
        <v>93533</v>
      </c>
      <c r="K159" s="42">
        <v>3158</v>
      </c>
      <c r="L159" s="23">
        <v>1508</v>
      </c>
      <c r="M159" s="23">
        <v>1650</v>
      </c>
      <c r="N159" s="24">
        <v>2246</v>
      </c>
      <c r="O159" s="23">
        <v>245803</v>
      </c>
      <c r="P159" s="25">
        <v>119863</v>
      </c>
      <c r="Q159" s="25">
        <v>125940</v>
      </c>
      <c r="R159" s="37">
        <v>95779</v>
      </c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</row>
    <row r="160" spans="2:46" s="32" customFormat="1" ht="16.5" customHeight="1" hidden="1" thickBot="1">
      <c r="B160" s="50" t="s">
        <v>57</v>
      </c>
      <c r="C160" s="51">
        <v>709673</v>
      </c>
      <c r="D160" s="51">
        <v>345026</v>
      </c>
      <c r="E160" s="51">
        <v>364647</v>
      </c>
      <c r="F160" s="52">
        <v>276467</v>
      </c>
      <c r="G160" s="71">
        <v>710910</v>
      </c>
      <c r="H160" s="53">
        <v>346946</v>
      </c>
      <c r="I160" s="53">
        <v>363964</v>
      </c>
      <c r="J160" s="55">
        <v>284511</v>
      </c>
      <c r="K160" s="54">
        <v>8489</v>
      </c>
      <c r="L160" s="51">
        <v>3828</v>
      </c>
      <c r="M160" s="51">
        <v>4661</v>
      </c>
      <c r="N160" s="52">
        <v>6065</v>
      </c>
      <c r="O160" s="71">
        <v>719399</v>
      </c>
      <c r="P160" s="53">
        <v>350774</v>
      </c>
      <c r="Q160" s="53">
        <v>368625</v>
      </c>
      <c r="R160" s="55">
        <v>290576</v>
      </c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</row>
    <row r="161" spans="2:46" s="32" customFormat="1" ht="16.5" customHeight="1" hidden="1">
      <c r="B161" s="33" t="s">
        <v>11</v>
      </c>
      <c r="C161" s="16">
        <v>259558</v>
      </c>
      <c r="D161" s="16">
        <v>125403</v>
      </c>
      <c r="E161" s="16">
        <v>134155</v>
      </c>
      <c r="F161" s="17">
        <v>101026</v>
      </c>
      <c r="G161" s="16">
        <v>258947</v>
      </c>
      <c r="H161" s="18">
        <v>125021</v>
      </c>
      <c r="I161" s="18">
        <v>133926</v>
      </c>
      <c r="J161" s="34">
        <v>104303</v>
      </c>
      <c r="K161" s="41">
        <v>2435</v>
      </c>
      <c r="L161" s="16">
        <v>1047</v>
      </c>
      <c r="M161" s="16">
        <v>1388</v>
      </c>
      <c r="N161" s="17">
        <v>1773</v>
      </c>
      <c r="O161" s="16">
        <v>261382</v>
      </c>
      <c r="P161" s="18">
        <v>126068</v>
      </c>
      <c r="Q161" s="18">
        <v>135314</v>
      </c>
      <c r="R161" s="34">
        <v>106076</v>
      </c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</row>
    <row r="162" spans="2:46" s="32" customFormat="1" ht="16.5" customHeight="1" hidden="1">
      <c r="B162" s="33" t="s">
        <v>12</v>
      </c>
      <c r="C162" s="16">
        <v>209480</v>
      </c>
      <c r="D162" s="16">
        <v>102779</v>
      </c>
      <c r="E162" s="16">
        <v>106701</v>
      </c>
      <c r="F162" s="17">
        <v>84556</v>
      </c>
      <c r="G162" s="16">
        <v>209305</v>
      </c>
      <c r="H162" s="18">
        <v>103581</v>
      </c>
      <c r="I162" s="18">
        <v>105724</v>
      </c>
      <c r="J162" s="34">
        <v>86604</v>
      </c>
      <c r="K162" s="41">
        <v>2904</v>
      </c>
      <c r="L162" s="16">
        <v>1280</v>
      </c>
      <c r="M162" s="16">
        <v>1624</v>
      </c>
      <c r="N162" s="17">
        <v>2059</v>
      </c>
      <c r="O162" s="16">
        <v>212209</v>
      </c>
      <c r="P162" s="18">
        <v>104861</v>
      </c>
      <c r="Q162" s="18">
        <v>107348</v>
      </c>
      <c r="R162" s="34">
        <v>88663</v>
      </c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</row>
    <row r="163" spans="2:46" s="32" customFormat="1" ht="16.5" customHeight="1" hidden="1" thickBot="1">
      <c r="B163" s="36" t="s">
        <v>13</v>
      </c>
      <c r="C163" s="38">
        <v>240635</v>
      </c>
      <c r="D163" s="23">
        <v>116844</v>
      </c>
      <c r="E163" s="23">
        <v>123791</v>
      </c>
      <c r="F163" s="24">
        <v>90885</v>
      </c>
      <c r="G163" s="23">
        <v>242658</v>
      </c>
      <c r="H163" s="25">
        <v>118344</v>
      </c>
      <c r="I163" s="25">
        <v>124314</v>
      </c>
      <c r="J163" s="37">
        <v>93604</v>
      </c>
      <c r="K163" s="42">
        <v>3150</v>
      </c>
      <c r="L163" s="23">
        <v>1501</v>
      </c>
      <c r="M163" s="23">
        <v>1649</v>
      </c>
      <c r="N163" s="24">
        <v>2233</v>
      </c>
      <c r="O163" s="23">
        <v>245808</v>
      </c>
      <c r="P163" s="25">
        <v>119845</v>
      </c>
      <c r="Q163" s="25">
        <v>125963</v>
      </c>
      <c r="R163" s="37">
        <v>95837</v>
      </c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</row>
    <row r="164" spans="2:46" s="32" customFormat="1" ht="16.5" customHeight="1" hidden="1" thickBot="1">
      <c r="B164" s="50" t="s">
        <v>58</v>
      </c>
      <c r="C164" s="71">
        <f>SUM(C165:C167)</f>
        <v>718905</v>
      </c>
      <c r="D164" s="51">
        <f aca="true" t="shared" si="101" ref="D164:R164">SUM(D165:D167)</f>
        <v>349336</v>
      </c>
      <c r="E164" s="51">
        <f t="shared" si="101"/>
        <v>369569</v>
      </c>
      <c r="F164" s="52">
        <f t="shared" si="101"/>
        <v>279725</v>
      </c>
      <c r="G164" s="71">
        <f t="shared" si="101"/>
        <v>720363</v>
      </c>
      <c r="H164" s="53">
        <f t="shared" si="101"/>
        <v>351437</v>
      </c>
      <c r="I164" s="53">
        <f t="shared" si="101"/>
        <v>368926</v>
      </c>
      <c r="J164" s="55">
        <f t="shared" si="101"/>
        <v>287726</v>
      </c>
      <c r="K164" s="54">
        <f t="shared" si="101"/>
        <v>8675</v>
      </c>
      <c r="L164" s="51">
        <f t="shared" si="101"/>
        <v>3893</v>
      </c>
      <c r="M164" s="51">
        <f t="shared" si="101"/>
        <v>4782</v>
      </c>
      <c r="N164" s="52">
        <f t="shared" si="101"/>
        <v>6243</v>
      </c>
      <c r="O164" s="71">
        <f t="shared" si="101"/>
        <v>729038</v>
      </c>
      <c r="P164" s="53">
        <f t="shared" si="101"/>
        <v>355330</v>
      </c>
      <c r="Q164" s="53">
        <f t="shared" si="101"/>
        <v>373708</v>
      </c>
      <c r="R164" s="55">
        <f t="shared" si="101"/>
        <v>293969</v>
      </c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</row>
    <row r="165" spans="2:46" s="32" customFormat="1" ht="16.5" customHeight="1" hidden="1">
      <c r="B165" s="33" t="s">
        <v>11</v>
      </c>
      <c r="C165" s="16">
        <v>259654</v>
      </c>
      <c r="D165" s="16">
        <v>125438</v>
      </c>
      <c r="E165" s="16">
        <v>134216</v>
      </c>
      <c r="F165" s="17">
        <v>101166</v>
      </c>
      <c r="G165" s="16">
        <v>259014</v>
      </c>
      <c r="H165" s="18">
        <v>125035</v>
      </c>
      <c r="I165" s="18">
        <v>133979</v>
      </c>
      <c r="J165" s="34">
        <v>104405</v>
      </c>
      <c r="K165" s="41">
        <v>2464</v>
      </c>
      <c r="L165" s="16">
        <v>1068</v>
      </c>
      <c r="M165" s="16">
        <v>1396</v>
      </c>
      <c r="N165" s="17">
        <v>1811</v>
      </c>
      <c r="O165" s="16">
        <v>261478</v>
      </c>
      <c r="P165" s="18">
        <v>126103</v>
      </c>
      <c r="Q165" s="18">
        <v>135375</v>
      </c>
      <c r="R165" s="34">
        <v>106216</v>
      </c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</row>
    <row r="166" spans="2:46" s="32" customFormat="1" ht="16.5" customHeight="1" hidden="1">
      <c r="B166" s="33" t="s">
        <v>12</v>
      </c>
      <c r="C166" s="16">
        <v>209539</v>
      </c>
      <c r="D166" s="16">
        <v>102794</v>
      </c>
      <c r="E166" s="16">
        <v>106745</v>
      </c>
      <c r="F166" s="17">
        <v>84671</v>
      </c>
      <c r="G166" s="16">
        <v>209309</v>
      </c>
      <c r="H166" s="18">
        <v>103578</v>
      </c>
      <c r="I166" s="18">
        <v>105731</v>
      </c>
      <c r="J166" s="34">
        <v>86661</v>
      </c>
      <c r="K166" s="41">
        <v>2959</v>
      </c>
      <c r="L166" s="16">
        <v>1298</v>
      </c>
      <c r="M166" s="16">
        <v>1661</v>
      </c>
      <c r="N166" s="17">
        <v>2117</v>
      </c>
      <c r="O166" s="16">
        <v>212268</v>
      </c>
      <c r="P166" s="18">
        <v>104876</v>
      </c>
      <c r="Q166" s="18">
        <v>107392</v>
      </c>
      <c r="R166" s="34">
        <v>88778</v>
      </c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</row>
    <row r="167" spans="2:46" s="32" customFormat="1" ht="16.5" customHeight="1" hidden="1" thickBot="1">
      <c r="B167" s="36" t="s">
        <v>60</v>
      </c>
      <c r="C167" s="38">
        <f>240641+C168</f>
        <v>249712</v>
      </c>
      <c r="D167" s="23">
        <f>116825+D168</f>
        <v>121104</v>
      </c>
      <c r="E167" s="23">
        <f>123816+E168</f>
        <v>128608</v>
      </c>
      <c r="F167" s="24">
        <f>90996+F168</f>
        <v>93888</v>
      </c>
      <c r="G167" s="23">
        <f>242645+G168</f>
        <v>252040</v>
      </c>
      <c r="H167" s="25">
        <f>118319+H168</f>
        <v>122824</v>
      </c>
      <c r="I167" s="25">
        <f>124326+I168</f>
        <v>129216</v>
      </c>
      <c r="J167" s="37">
        <f>93693+J168</f>
        <v>96660</v>
      </c>
      <c r="K167" s="42">
        <f>3169+K168</f>
        <v>3252</v>
      </c>
      <c r="L167" s="23">
        <f>1507+L168</f>
        <v>1527</v>
      </c>
      <c r="M167" s="23">
        <f>1662+M168</f>
        <v>1725</v>
      </c>
      <c r="N167" s="24">
        <f>2255+N168</f>
        <v>2315</v>
      </c>
      <c r="O167" s="23">
        <f>245814+O168</f>
        <v>255292</v>
      </c>
      <c r="P167" s="25">
        <f>119826+P168</f>
        <v>124351</v>
      </c>
      <c r="Q167" s="25">
        <f>125988+Q168</f>
        <v>130941</v>
      </c>
      <c r="R167" s="37">
        <f>95948+R168</f>
        <v>98975</v>
      </c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</row>
    <row r="168" spans="2:46" s="1" customFormat="1" ht="15" customHeight="1" hidden="1" thickBot="1">
      <c r="B168" s="63" t="s">
        <v>59</v>
      </c>
      <c r="C168" s="64">
        <v>9071</v>
      </c>
      <c r="D168" s="64">
        <v>4279</v>
      </c>
      <c r="E168" s="64">
        <v>4792</v>
      </c>
      <c r="F168" s="65">
        <v>2892</v>
      </c>
      <c r="G168" s="68">
        <v>9395</v>
      </c>
      <c r="H168" s="69">
        <v>4505</v>
      </c>
      <c r="I168" s="69">
        <v>4890</v>
      </c>
      <c r="J168" s="70">
        <v>2967</v>
      </c>
      <c r="K168" s="69">
        <v>83</v>
      </c>
      <c r="L168" s="69">
        <v>20</v>
      </c>
      <c r="M168" s="69">
        <v>63</v>
      </c>
      <c r="N168" s="70">
        <v>60</v>
      </c>
      <c r="O168" s="69">
        <v>9478</v>
      </c>
      <c r="P168" s="69">
        <v>4525</v>
      </c>
      <c r="Q168" s="69">
        <v>4953</v>
      </c>
      <c r="R168" s="70">
        <v>3027</v>
      </c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</row>
    <row r="169" spans="2:46" s="32" customFormat="1" ht="16.5" customHeight="1" hidden="1" thickBot="1">
      <c r="B169" s="50" t="s">
        <v>61</v>
      </c>
      <c r="C169" s="51">
        <v>718863</v>
      </c>
      <c r="D169" s="51">
        <v>349268</v>
      </c>
      <c r="E169" s="51">
        <v>369595</v>
      </c>
      <c r="F169" s="52">
        <v>279918</v>
      </c>
      <c r="G169" s="51">
        <v>720318</v>
      </c>
      <c r="H169" s="53">
        <v>351355</v>
      </c>
      <c r="I169" s="53">
        <v>368963</v>
      </c>
      <c r="J169" s="55">
        <v>287904</v>
      </c>
      <c r="K169" s="67">
        <v>8678</v>
      </c>
      <c r="L169" s="51">
        <v>3907</v>
      </c>
      <c r="M169" s="51">
        <v>4771</v>
      </c>
      <c r="N169" s="52">
        <v>6258</v>
      </c>
      <c r="O169" s="51">
        <v>728996</v>
      </c>
      <c r="P169" s="53">
        <v>355262</v>
      </c>
      <c r="Q169" s="53">
        <v>373734</v>
      </c>
      <c r="R169" s="55">
        <v>294162</v>
      </c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</row>
    <row r="170" spans="2:46" s="32" customFormat="1" ht="16.5" customHeight="1" hidden="1">
      <c r="B170" s="33" t="s">
        <v>11</v>
      </c>
      <c r="C170" s="16">
        <v>259624</v>
      </c>
      <c r="D170" s="16">
        <v>125418</v>
      </c>
      <c r="E170" s="16">
        <v>134206</v>
      </c>
      <c r="F170" s="17">
        <v>101214</v>
      </c>
      <c r="G170" s="16">
        <v>258972</v>
      </c>
      <c r="H170" s="18">
        <v>125009</v>
      </c>
      <c r="I170" s="18">
        <v>133963</v>
      </c>
      <c r="J170" s="34">
        <v>104443</v>
      </c>
      <c r="K170" s="41">
        <v>2476</v>
      </c>
      <c r="L170" s="16">
        <v>1074</v>
      </c>
      <c r="M170" s="16">
        <v>1402</v>
      </c>
      <c r="N170" s="17">
        <v>1821</v>
      </c>
      <c r="O170" s="16">
        <v>261448</v>
      </c>
      <c r="P170" s="18">
        <v>126083</v>
      </c>
      <c r="Q170" s="18">
        <v>135365</v>
      </c>
      <c r="R170" s="34">
        <v>106264</v>
      </c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</row>
    <row r="171" spans="2:46" s="32" customFormat="1" ht="16.5" customHeight="1" hidden="1">
      <c r="B171" s="33" t="s">
        <v>12</v>
      </c>
      <c r="C171" s="16">
        <v>209625</v>
      </c>
      <c r="D171" s="16">
        <v>102792</v>
      </c>
      <c r="E171" s="16">
        <v>106833</v>
      </c>
      <c r="F171" s="17">
        <v>84756</v>
      </c>
      <c r="G171" s="16">
        <v>209398</v>
      </c>
      <c r="H171" s="18">
        <v>103576</v>
      </c>
      <c r="I171" s="18">
        <v>105822</v>
      </c>
      <c r="J171" s="34">
        <v>86746</v>
      </c>
      <c r="K171" s="41">
        <v>2956</v>
      </c>
      <c r="L171" s="16">
        <v>1298</v>
      </c>
      <c r="M171" s="16">
        <v>1658</v>
      </c>
      <c r="N171" s="17">
        <v>2117</v>
      </c>
      <c r="O171" s="16">
        <v>212354</v>
      </c>
      <c r="P171" s="18">
        <v>104874</v>
      </c>
      <c r="Q171" s="18">
        <v>107480</v>
      </c>
      <c r="R171" s="34">
        <v>88863</v>
      </c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</row>
    <row r="172" spans="2:46" s="32" customFormat="1" ht="16.5" customHeight="1" hidden="1" thickBot="1">
      <c r="B172" s="36" t="s">
        <v>13</v>
      </c>
      <c r="C172" s="38">
        <v>249614</v>
      </c>
      <c r="D172" s="23">
        <v>121058</v>
      </c>
      <c r="E172" s="23">
        <v>128556</v>
      </c>
      <c r="F172" s="24">
        <v>93948</v>
      </c>
      <c r="G172" s="23">
        <v>251948</v>
      </c>
      <c r="H172" s="25">
        <v>122770</v>
      </c>
      <c r="I172" s="25">
        <v>129178</v>
      </c>
      <c r="J172" s="37">
        <v>96715</v>
      </c>
      <c r="K172" s="42">
        <v>3246</v>
      </c>
      <c r="L172" s="23">
        <v>1535</v>
      </c>
      <c r="M172" s="23">
        <v>1711</v>
      </c>
      <c r="N172" s="24">
        <v>2320</v>
      </c>
      <c r="O172" s="23">
        <v>255194</v>
      </c>
      <c r="P172" s="25">
        <v>124305</v>
      </c>
      <c r="Q172" s="25">
        <v>130889</v>
      </c>
      <c r="R172" s="37">
        <v>99035</v>
      </c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</row>
    <row r="173" spans="2:46" s="32" customFormat="1" ht="16.5" customHeight="1" hidden="1" thickBot="1">
      <c r="B173" s="72" t="s">
        <v>62</v>
      </c>
      <c r="C173" s="73">
        <v>718695</v>
      </c>
      <c r="D173" s="73">
        <v>349207</v>
      </c>
      <c r="E173" s="73">
        <v>369488</v>
      </c>
      <c r="F173" s="74">
        <v>279985</v>
      </c>
      <c r="G173" s="73">
        <v>720174</v>
      </c>
      <c r="H173" s="75">
        <v>351319</v>
      </c>
      <c r="I173" s="75">
        <v>368855</v>
      </c>
      <c r="J173" s="75">
        <v>287985</v>
      </c>
      <c r="K173" s="76">
        <v>8654</v>
      </c>
      <c r="L173" s="73">
        <v>3882</v>
      </c>
      <c r="M173" s="73">
        <v>4772</v>
      </c>
      <c r="N173" s="74">
        <v>6244</v>
      </c>
      <c r="O173" s="73">
        <v>728828</v>
      </c>
      <c r="P173" s="75">
        <v>355201</v>
      </c>
      <c r="Q173" s="75">
        <v>373627</v>
      </c>
      <c r="R173" s="77">
        <v>294229</v>
      </c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</row>
    <row r="174" spans="2:46" s="32" customFormat="1" ht="16.5" customHeight="1" hidden="1">
      <c r="B174" s="33" t="s">
        <v>11</v>
      </c>
      <c r="C174" s="16">
        <v>259537</v>
      </c>
      <c r="D174" s="16">
        <v>125387</v>
      </c>
      <c r="E174" s="16">
        <v>134150</v>
      </c>
      <c r="F174" s="17">
        <v>101216</v>
      </c>
      <c r="G174" s="16">
        <v>258885</v>
      </c>
      <c r="H174" s="18">
        <v>124977</v>
      </c>
      <c r="I174" s="18">
        <v>133908</v>
      </c>
      <c r="J174" s="18">
        <v>104444</v>
      </c>
      <c r="K174" s="19">
        <v>2476</v>
      </c>
      <c r="L174" s="16">
        <v>1075</v>
      </c>
      <c r="M174" s="16">
        <v>1401</v>
      </c>
      <c r="N174" s="17">
        <v>1822</v>
      </c>
      <c r="O174" s="16">
        <v>261361</v>
      </c>
      <c r="P174" s="18">
        <v>126052</v>
      </c>
      <c r="Q174" s="18">
        <v>135309</v>
      </c>
      <c r="R174" s="34">
        <v>106266</v>
      </c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</row>
    <row r="175" spans="2:46" s="32" customFormat="1" ht="16.5" customHeight="1" hidden="1">
      <c r="B175" s="33" t="s">
        <v>12</v>
      </c>
      <c r="C175" s="16">
        <v>209726</v>
      </c>
      <c r="D175" s="16">
        <v>102847</v>
      </c>
      <c r="E175" s="16">
        <v>106879</v>
      </c>
      <c r="F175" s="17">
        <v>84811</v>
      </c>
      <c r="G175" s="16">
        <v>209508</v>
      </c>
      <c r="H175" s="18">
        <v>103643</v>
      </c>
      <c r="I175" s="18">
        <v>105865</v>
      </c>
      <c r="J175" s="18">
        <v>86810</v>
      </c>
      <c r="K175" s="19">
        <v>2947</v>
      </c>
      <c r="L175" s="16">
        <v>1286</v>
      </c>
      <c r="M175" s="16">
        <v>1661</v>
      </c>
      <c r="N175" s="17">
        <v>2108</v>
      </c>
      <c r="O175" s="35">
        <v>212455</v>
      </c>
      <c r="P175" s="18">
        <v>104929</v>
      </c>
      <c r="Q175" s="18">
        <v>107526</v>
      </c>
      <c r="R175" s="34">
        <v>88918</v>
      </c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</row>
    <row r="176" spans="2:46" s="32" customFormat="1" ht="16.5" customHeight="1" hidden="1" thickBot="1">
      <c r="B176" s="36" t="s">
        <v>13</v>
      </c>
      <c r="C176" s="23">
        <v>249432</v>
      </c>
      <c r="D176" s="23">
        <v>120973</v>
      </c>
      <c r="E176" s="23">
        <v>128459</v>
      </c>
      <c r="F176" s="24">
        <v>93958</v>
      </c>
      <c r="G176" s="23">
        <v>251781</v>
      </c>
      <c r="H176" s="25">
        <v>122699</v>
      </c>
      <c r="I176" s="25">
        <v>129082</v>
      </c>
      <c r="J176" s="37">
        <v>96731</v>
      </c>
      <c r="K176" s="42">
        <v>3231</v>
      </c>
      <c r="L176" s="23">
        <v>1521</v>
      </c>
      <c r="M176" s="23">
        <v>1710</v>
      </c>
      <c r="N176" s="24">
        <v>2314</v>
      </c>
      <c r="O176" s="23">
        <v>255012</v>
      </c>
      <c r="P176" s="25">
        <v>124220</v>
      </c>
      <c r="Q176" s="25">
        <v>130792</v>
      </c>
      <c r="R176" s="37">
        <v>99045</v>
      </c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</row>
    <row r="177" spans="2:46" s="32" customFormat="1" ht="16.5" customHeight="1" hidden="1" thickBot="1">
      <c r="B177" s="72" t="s">
        <v>63</v>
      </c>
      <c r="C177" s="73">
        <v>718488</v>
      </c>
      <c r="D177" s="73">
        <v>349095</v>
      </c>
      <c r="E177" s="73">
        <v>369393</v>
      </c>
      <c r="F177" s="74">
        <v>280048</v>
      </c>
      <c r="G177" s="73">
        <v>719970</v>
      </c>
      <c r="H177" s="75">
        <v>351204</v>
      </c>
      <c r="I177" s="75">
        <v>368766</v>
      </c>
      <c r="J177" s="75">
        <v>288080</v>
      </c>
      <c r="K177" s="76">
        <v>8651</v>
      </c>
      <c r="L177" s="73">
        <v>3885</v>
      </c>
      <c r="M177" s="73">
        <v>4766</v>
      </c>
      <c r="N177" s="74">
        <v>6212</v>
      </c>
      <c r="O177" s="73">
        <v>728621</v>
      </c>
      <c r="P177" s="75">
        <v>355089</v>
      </c>
      <c r="Q177" s="75">
        <v>373532</v>
      </c>
      <c r="R177" s="77">
        <v>294292</v>
      </c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</row>
    <row r="178" spans="2:46" s="32" customFormat="1" ht="16.5" customHeight="1" hidden="1">
      <c r="B178" s="33" t="s">
        <v>11</v>
      </c>
      <c r="C178" s="16">
        <v>259398</v>
      </c>
      <c r="D178" s="16">
        <v>125336</v>
      </c>
      <c r="E178" s="16">
        <v>134062</v>
      </c>
      <c r="F178" s="17">
        <v>101241</v>
      </c>
      <c r="G178" s="16">
        <v>258739</v>
      </c>
      <c r="H178" s="18">
        <v>124921</v>
      </c>
      <c r="I178" s="18">
        <v>133818</v>
      </c>
      <c r="J178" s="18">
        <v>104476</v>
      </c>
      <c r="K178" s="19">
        <v>2483</v>
      </c>
      <c r="L178" s="16">
        <v>1080</v>
      </c>
      <c r="M178" s="16">
        <v>1403</v>
      </c>
      <c r="N178" s="17">
        <v>1815</v>
      </c>
      <c r="O178" s="16">
        <v>261222</v>
      </c>
      <c r="P178" s="18">
        <v>126001</v>
      </c>
      <c r="Q178" s="18">
        <v>135221</v>
      </c>
      <c r="R178" s="34">
        <v>106291</v>
      </c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</row>
    <row r="179" spans="2:46" s="32" customFormat="1" ht="16.5" customHeight="1" hidden="1">
      <c r="B179" s="33" t="s">
        <v>12</v>
      </c>
      <c r="C179" s="16">
        <v>209837</v>
      </c>
      <c r="D179" s="16">
        <v>102892</v>
      </c>
      <c r="E179" s="16">
        <v>106945</v>
      </c>
      <c r="F179" s="17">
        <v>84874</v>
      </c>
      <c r="G179" s="16">
        <v>209615</v>
      </c>
      <c r="H179" s="18">
        <v>103684</v>
      </c>
      <c r="I179" s="18">
        <v>105931</v>
      </c>
      <c r="J179" s="18">
        <v>86875</v>
      </c>
      <c r="K179" s="19">
        <v>2951</v>
      </c>
      <c r="L179" s="16">
        <v>1290</v>
      </c>
      <c r="M179" s="16">
        <v>1661</v>
      </c>
      <c r="N179" s="17">
        <v>2106</v>
      </c>
      <c r="O179" s="35">
        <v>212566</v>
      </c>
      <c r="P179" s="18">
        <v>104974</v>
      </c>
      <c r="Q179" s="18">
        <v>107592</v>
      </c>
      <c r="R179" s="34">
        <v>88981</v>
      </c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</row>
    <row r="180" spans="2:46" s="32" customFormat="1" ht="16.5" customHeight="1" hidden="1" thickBot="1">
      <c r="B180" s="36" t="s">
        <v>13</v>
      </c>
      <c r="C180" s="23">
        <v>249253</v>
      </c>
      <c r="D180" s="23">
        <v>120867</v>
      </c>
      <c r="E180" s="23">
        <v>128386</v>
      </c>
      <c r="F180" s="24">
        <v>93933</v>
      </c>
      <c r="G180" s="23">
        <v>251616</v>
      </c>
      <c r="H180" s="25">
        <v>122599</v>
      </c>
      <c r="I180" s="25">
        <v>129017</v>
      </c>
      <c r="J180" s="37">
        <v>96729</v>
      </c>
      <c r="K180" s="42">
        <v>3217</v>
      </c>
      <c r="L180" s="23">
        <v>1515</v>
      </c>
      <c r="M180" s="23">
        <v>1702</v>
      </c>
      <c r="N180" s="24">
        <v>2291</v>
      </c>
      <c r="O180" s="23">
        <v>254833</v>
      </c>
      <c r="P180" s="25">
        <v>124114</v>
      </c>
      <c r="Q180" s="25">
        <v>130719</v>
      </c>
      <c r="R180" s="37">
        <v>99020</v>
      </c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</row>
    <row r="181" spans="2:46" s="32" customFormat="1" ht="16.5" customHeight="1" hidden="1" thickBot="1">
      <c r="B181" s="33" t="s">
        <v>64</v>
      </c>
      <c r="C181" s="16">
        <v>718327</v>
      </c>
      <c r="D181" s="16">
        <v>349037</v>
      </c>
      <c r="E181" s="16">
        <v>369290</v>
      </c>
      <c r="F181" s="17">
        <v>280118</v>
      </c>
      <c r="G181" s="16">
        <v>719778</v>
      </c>
      <c r="H181" s="75">
        <v>351127</v>
      </c>
      <c r="I181" s="75">
        <v>368651</v>
      </c>
      <c r="J181" s="75">
        <v>288128</v>
      </c>
      <c r="K181" s="76">
        <v>8682</v>
      </c>
      <c r="L181" s="73">
        <v>3904</v>
      </c>
      <c r="M181" s="73">
        <v>4778</v>
      </c>
      <c r="N181" s="74">
        <v>6234</v>
      </c>
      <c r="O181" s="73">
        <v>728460</v>
      </c>
      <c r="P181" s="75">
        <v>355031</v>
      </c>
      <c r="Q181" s="75">
        <v>373429</v>
      </c>
      <c r="R181" s="77">
        <v>294362</v>
      </c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</row>
    <row r="182" spans="2:46" s="32" customFormat="1" ht="16.5" customHeight="1" hidden="1">
      <c r="B182" s="33" t="s">
        <v>11</v>
      </c>
      <c r="C182" s="16">
        <v>259346</v>
      </c>
      <c r="D182" s="16">
        <v>125314</v>
      </c>
      <c r="E182" s="16">
        <v>134032</v>
      </c>
      <c r="F182" s="17">
        <v>101259</v>
      </c>
      <c r="G182" s="16">
        <v>258652</v>
      </c>
      <c r="H182" s="18">
        <v>124872</v>
      </c>
      <c r="I182" s="18">
        <v>133780</v>
      </c>
      <c r="J182" s="18">
        <v>104468</v>
      </c>
      <c r="K182" s="19">
        <v>2518</v>
      </c>
      <c r="L182" s="16">
        <v>1107</v>
      </c>
      <c r="M182" s="16">
        <v>1411</v>
      </c>
      <c r="N182" s="17">
        <v>1841</v>
      </c>
      <c r="O182" s="16">
        <v>261170</v>
      </c>
      <c r="P182" s="18">
        <v>125979</v>
      </c>
      <c r="Q182" s="18">
        <v>135191</v>
      </c>
      <c r="R182" s="34">
        <v>106309</v>
      </c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</row>
    <row r="183" spans="2:46" s="32" customFormat="1" ht="16.5" customHeight="1" hidden="1">
      <c r="B183" s="33" t="s">
        <v>12</v>
      </c>
      <c r="C183" s="16">
        <v>209831</v>
      </c>
      <c r="D183" s="16">
        <v>102921</v>
      </c>
      <c r="E183" s="16">
        <v>106910</v>
      </c>
      <c r="F183" s="17">
        <v>84895</v>
      </c>
      <c r="G183" s="16">
        <v>209604</v>
      </c>
      <c r="H183" s="18">
        <v>103706</v>
      </c>
      <c r="I183" s="18">
        <v>105898</v>
      </c>
      <c r="J183" s="18">
        <v>86892</v>
      </c>
      <c r="K183" s="19">
        <v>2956</v>
      </c>
      <c r="L183" s="16">
        <v>1297</v>
      </c>
      <c r="M183" s="16">
        <v>1659</v>
      </c>
      <c r="N183" s="17">
        <v>2110</v>
      </c>
      <c r="O183" s="35">
        <v>212560</v>
      </c>
      <c r="P183" s="18">
        <v>105003</v>
      </c>
      <c r="Q183" s="18">
        <v>107557</v>
      </c>
      <c r="R183" s="34">
        <v>89002</v>
      </c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</row>
    <row r="184" spans="2:46" s="32" customFormat="1" ht="16.5" customHeight="1" hidden="1" thickBot="1">
      <c r="B184" s="36" t="s">
        <v>13</v>
      </c>
      <c r="C184" s="23">
        <v>249150</v>
      </c>
      <c r="D184" s="23">
        <v>120802</v>
      </c>
      <c r="E184" s="23">
        <v>128348</v>
      </c>
      <c r="F184" s="24">
        <v>93964</v>
      </c>
      <c r="G184" s="23">
        <v>251522</v>
      </c>
      <c r="H184" s="25">
        <v>122549</v>
      </c>
      <c r="I184" s="25">
        <v>128973</v>
      </c>
      <c r="J184" s="37">
        <v>96768</v>
      </c>
      <c r="K184" s="42">
        <v>3208</v>
      </c>
      <c r="L184" s="23">
        <v>1500</v>
      </c>
      <c r="M184" s="23">
        <v>1708</v>
      </c>
      <c r="N184" s="24">
        <v>2283</v>
      </c>
      <c r="O184" s="23">
        <v>254730</v>
      </c>
      <c r="P184" s="25">
        <v>124049</v>
      </c>
      <c r="Q184" s="25">
        <v>130681</v>
      </c>
      <c r="R184" s="37">
        <v>99051</v>
      </c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</row>
    <row r="185" spans="2:46" s="32" customFormat="1" ht="16.5" customHeight="1" hidden="1" thickBot="1">
      <c r="B185" s="50" t="s">
        <v>65</v>
      </c>
      <c r="C185" s="71">
        <v>717207</v>
      </c>
      <c r="D185" s="51">
        <v>348399</v>
      </c>
      <c r="E185" s="51">
        <v>368808</v>
      </c>
      <c r="F185" s="52">
        <v>280139</v>
      </c>
      <c r="G185" s="51">
        <v>718623</v>
      </c>
      <c r="H185" s="18">
        <v>350479</v>
      </c>
      <c r="I185" s="18">
        <v>368144</v>
      </c>
      <c r="J185" s="18">
        <v>288140</v>
      </c>
      <c r="K185" s="19">
        <v>8717</v>
      </c>
      <c r="L185" s="16">
        <v>3914</v>
      </c>
      <c r="M185" s="16">
        <v>4803</v>
      </c>
      <c r="N185" s="17">
        <v>6243</v>
      </c>
      <c r="O185" s="16">
        <v>727340</v>
      </c>
      <c r="P185" s="18">
        <v>354393</v>
      </c>
      <c r="Q185" s="18">
        <v>372947</v>
      </c>
      <c r="R185" s="34">
        <v>294383</v>
      </c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</row>
    <row r="186" spans="2:46" s="32" customFormat="1" ht="16.5" customHeight="1" hidden="1">
      <c r="B186" s="33" t="s">
        <v>11</v>
      </c>
      <c r="C186" s="16">
        <v>259028</v>
      </c>
      <c r="D186" s="16">
        <v>125143</v>
      </c>
      <c r="E186" s="16">
        <v>133885</v>
      </c>
      <c r="F186" s="17">
        <v>101388</v>
      </c>
      <c r="G186" s="16">
        <v>258326</v>
      </c>
      <c r="H186" s="18">
        <v>124693</v>
      </c>
      <c r="I186" s="18">
        <v>133633</v>
      </c>
      <c r="J186" s="18">
        <v>104607</v>
      </c>
      <c r="K186" s="19">
        <v>2526</v>
      </c>
      <c r="L186" s="16">
        <v>1115</v>
      </c>
      <c r="M186" s="16">
        <v>1411</v>
      </c>
      <c r="N186" s="17">
        <v>1831</v>
      </c>
      <c r="O186" s="16">
        <v>260852</v>
      </c>
      <c r="P186" s="18">
        <v>125808</v>
      </c>
      <c r="Q186" s="18">
        <v>135044</v>
      </c>
      <c r="R186" s="34">
        <v>106438</v>
      </c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</row>
    <row r="187" spans="2:46" s="32" customFormat="1" ht="16.5" customHeight="1" hidden="1">
      <c r="B187" s="33" t="s">
        <v>12</v>
      </c>
      <c r="C187" s="16">
        <v>209379</v>
      </c>
      <c r="D187" s="16">
        <v>102634</v>
      </c>
      <c r="E187" s="16">
        <v>106745</v>
      </c>
      <c r="F187" s="17">
        <v>84782</v>
      </c>
      <c r="G187" s="16">
        <v>209130</v>
      </c>
      <c r="H187" s="18">
        <v>103414</v>
      </c>
      <c r="I187" s="18">
        <v>105716</v>
      </c>
      <c r="J187" s="18">
        <v>86768</v>
      </c>
      <c r="K187" s="19">
        <v>2978</v>
      </c>
      <c r="L187" s="16">
        <v>1302</v>
      </c>
      <c r="M187" s="16">
        <v>1676</v>
      </c>
      <c r="N187" s="17">
        <v>2121</v>
      </c>
      <c r="O187" s="35">
        <v>212108</v>
      </c>
      <c r="P187" s="18">
        <v>104716</v>
      </c>
      <c r="Q187" s="18">
        <v>107392</v>
      </c>
      <c r="R187" s="34">
        <v>88889</v>
      </c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</row>
    <row r="188" spans="2:46" s="32" customFormat="1" ht="16.5" customHeight="1" hidden="1" thickBot="1">
      <c r="B188" s="36" t="s">
        <v>13</v>
      </c>
      <c r="C188" s="23">
        <v>248800</v>
      </c>
      <c r="D188" s="23">
        <v>120622</v>
      </c>
      <c r="E188" s="23">
        <v>128178</v>
      </c>
      <c r="F188" s="24">
        <v>93969</v>
      </c>
      <c r="G188" s="23">
        <v>251167</v>
      </c>
      <c r="H188" s="25">
        <v>122372</v>
      </c>
      <c r="I188" s="25">
        <v>128795</v>
      </c>
      <c r="J188" s="37">
        <v>96765</v>
      </c>
      <c r="K188" s="42">
        <v>3213</v>
      </c>
      <c r="L188" s="23">
        <v>1497</v>
      </c>
      <c r="M188" s="16">
        <v>1716</v>
      </c>
      <c r="N188" s="17">
        <v>2291</v>
      </c>
      <c r="O188" s="16">
        <v>254380</v>
      </c>
      <c r="P188" s="18">
        <v>123869</v>
      </c>
      <c r="Q188" s="18">
        <v>130511</v>
      </c>
      <c r="R188" s="34">
        <v>99056</v>
      </c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</row>
    <row r="189" spans="2:46" s="32" customFormat="1" ht="16.5" customHeight="1" hidden="1" thickBot="1">
      <c r="B189" s="50" t="s">
        <v>66</v>
      </c>
      <c r="C189" s="71">
        <v>717515</v>
      </c>
      <c r="D189" s="51">
        <v>348684</v>
      </c>
      <c r="E189" s="51">
        <v>368831</v>
      </c>
      <c r="F189" s="52">
        <v>281170</v>
      </c>
      <c r="G189" s="51">
        <v>718814</v>
      </c>
      <c r="H189" s="53">
        <v>350679</v>
      </c>
      <c r="I189" s="53">
        <v>368135</v>
      </c>
      <c r="J189" s="53">
        <v>289065</v>
      </c>
      <c r="K189" s="54">
        <v>8834</v>
      </c>
      <c r="L189" s="51">
        <v>3999</v>
      </c>
      <c r="M189" s="51">
        <v>4835</v>
      </c>
      <c r="N189" s="52">
        <v>6349</v>
      </c>
      <c r="O189" s="51">
        <v>727648</v>
      </c>
      <c r="P189" s="53">
        <v>354678</v>
      </c>
      <c r="Q189" s="53">
        <v>372970</v>
      </c>
      <c r="R189" s="55">
        <v>295414</v>
      </c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</row>
    <row r="190" spans="2:46" s="32" customFormat="1" ht="16.5" customHeight="1" hidden="1">
      <c r="B190" s="33" t="s">
        <v>11</v>
      </c>
      <c r="C190" s="16">
        <v>259012</v>
      </c>
      <c r="D190" s="16">
        <v>125180</v>
      </c>
      <c r="E190" s="16">
        <v>133832</v>
      </c>
      <c r="F190" s="17">
        <v>101646</v>
      </c>
      <c r="G190" s="16">
        <v>258241</v>
      </c>
      <c r="H190" s="18">
        <v>124679</v>
      </c>
      <c r="I190" s="18">
        <v>133562</v>
      </c>
      <c r="J190" s="18">
        <v>104795</v>
      </c>
      <c r="K190" s="19">
        <v>2595</v>
      </c>
      <c r="L190" s="16">
        <v>1166</v>
      </c>
      <c r="M190" s="16">
        <v>1429</v>
      </c>
      <c r="N190" s="17">
        <v>1901</v>
      </c>
      <c r="O190" s="16">
        <v>260836</v>
      </c>
      <c r="P190" s="18">
        <v>125845</v>
      </c>
      <c r="Q190" s="18">
        <v>134991</v>
      </c>
      <c r="R190" s="34">
        <v>106696</v>
      </c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</row>
    <row r="191" spans="2:46" s="32" customFormat="1" ht="16.5" customHeight="1" hidden="1">
      <c r="B191" s="33" t="s">
        <v>12</v>
      </c>
      <c r="C191" s="16">
        <v>209754</v>
      </c>
      <c r="D191" s="16">
        <v>102872</v>
      </c>
      <c r="E191" s="16">
        <v>106882</v>
      </c>
      <c r="F191" s="17">
        <v>85285</v>
      </c>
      <c r="G191" s="16">
        <v>209449</v>
      </c>
      <c r="H191" s="18">
        <v>103625</v>
      </c>
      <c r="I191" s="18">
        <v>105824</v>
      </c>
      <c r="J191" s="18">
        <v>87229</v>
      </c>
      <c r="K191" s="19">
        <v>3034</v>
      </c>
      <c r="L191" s="16">
        <v>1329</v>
      </c>
      <c r="M191" s="16">
        <v>1705</v>
      </c>
      <c r="N191" s="17">
        <v>2163</v>
      </c>
      <c r="O191" s="35">
        <v>212483</v>
      </c>
      <c r="P191" s="18">
        <v>104954</v>
      </c>
      <c r="Q191" s="18">
        <v>107529</v>
      </c>
      <c r="R191" s="34">
        <v>89392</v>
      </c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</row>
    <row r="192" spans="2:46" s="32" customFormat="1" ht="16.5" customHeight="1" hidden="1" thickBot="1">
      <c r="B192" s="36" t="s">
        <v>13</v>
      </c>
      <c r="C192" s="23">
        <v>248749</v>
      </c>
      <c r="D192" s="23">
        <v>120632</v>
      </c>
      <c r="E192" s="23">
        <v>128117</v>
      </c>
      <c r="F192" s="24">
        <v>94239</v>
      </c>
      <c r="G192" s="23">
        <v>251124</v>
      </c>
      <c r="H192" s="25">
        <v>122375</v>
      </c>
      <c r="I192" s="25">
        <v>128749</v>
      </c>
      <c r="J192" s="37">
        <v>97041</v>
      </c>
      <c r="K192" s="42">
        <v>3205</v>
      </c>
      <c r="L192" s="23">
        <v>1504</v>
      </c>
      <c r="M192" s="23">
        <v>1701</v>
      </c>
      <c r="N192" s="24">
        <v>2285</v>
      </c>
      <c r="O192" s="23">
        <v>254329</v>
      </c>
      <c r="P192" s="25">
        <v>123879</v>
      </c>
      <c r="Q192" s="25">
        <v>130450</v>
      </c>
      <c r="R192" s="37">
        <v>99326</v>
      </c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</row>
    <row r="193" spans="2:46" s="32" customFormat="1" ht="16.5" customHeight="1" hidden="1" thickBot="1">
      <c r="B193" s="50" t="s">
        <v>67</v>
      </c>
      <c r="C193" s="71">
        <v>717532</v>
      </c>
      <c r="D193" s="51">
        <v>348692</v>
      </c>
      <c r="E193" s="51">
        <v>368840</v>
      </c>
      <c r="F193" s="52">
        <v>281400</v>
      </c>
      <c r="G193" s="71">
        <v>718849</v>
      </c>
      <c r="H193" s="53">
        <v>350707</v>
      </c>
      <c r="I193" s="53">
        <v>368142</v>
      </c>
      <c r="J193" s="55">
        <v>289308</v>
      </c>
      <c r="K193" s="67">
        <v>8816</v>
      </c>
      <c r="L193" s="51">
        <v>3979</v>
      </c>
      <c r="M193" s="51">
        <v>4837</v>
      </c>
      <c r="N193" s="52">
        <v>6336</v>
      </c>
      <c r="O193" s="51">
        <v>727665</v>
      </c>
      <c r="P193" s="53">
        <v>354686</v>
      </c>
      <c r="Q193" s="53">
        <v>372979</v>
      </c>
      <c r="R193" s="55">
        <v>295644</v>
      </c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</row>
    <row r="194" spans="2:46" s="32" customFormat="1" ht="16.5" customHeight="1" hidden="1">
      <c r="B194" s="33" t="s">
        <v>11</v>
      </c>
      <c r="C194" s="16">
        <v>258993</v>
      </c>
      <c r="D194" s="16">
        <v>125137</v>
      </c>
      <c r="E194" s="16">
        <v>133856</v>
      </c>
      <c r="F194" s="17">
        <v>101724</v>
      </c>
      <c r="G194" s="16">
        <v>258238</v>
      </c>
      <c r="H194" s="18">
        <v>124660</v>
      </c>
      <c r="I194" s="18">
        <v>133578</v>
      </c>
      <c r="J194" s="34">
        <v>104890</v>
      </c>
      <c r="K194" s="41">
        <v>2579</v>
      </c>
      <c r="L194" s="16">
        <v>1142</v>
      </c>
      <c r="M194" s="16">
        <v>1437</v>
      </c>
      <c r="N194" s="17">
        <v>1884</v>
      </c>
      <c r="O194" s="16">
        <v>260817</v>
      </c>
      <c r="P194" s="18">
        <v>125802</v>
      </c>
      <c r="Q194" s="18">
        <v>135015</v>
      </c>
      <c r="R194" s="34">
        <v>106774</v>
      </c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</row>
    <row r="195" spans="2:46" s="32" customFormat="1" ht="16.5" customHeight="1" hidden="1">
      <c r="B195" s="33" t="s">
        <v>12</v>
      </c>
      <c r="C195" s="16">
        <v>209862</v>
      </c>
      <c r="D195" s="16">
        <v>102957</v>
      </c>
      <c r="E195" s="16">
        <v>106905</v>
      </c>
      <c r="F195" s="17">
        <v>85380</v>
      </c>
      <c r="G195" s="16">
        <v>209559</v>
      </c>
      <c r="H195" s="18">
        <v>103705</v>
      </c>
      <c r="I195" s="18">
        <v>105854</v>
      </c>
      <c r="J195" s="34">
        <v>87325</v>
      </c>
      <c r="K195" s="41">
        <v>3032</v>
      </c>
      <c r="L195" s="16">
        <v>1334</v>
      </c>
      <c r="M195" s="16">
        <v>1698</v>
      </c>
      <c r="N195" s="17">
        <v>2162</v>
      </c>
      <c r="O195" s="16">
        <v>212591</v>
      </c>
      <c r="P195" s="18">
        <v>105039</v>
      </c>
      <c r="Q195" s="18">
        <v>107552</v>
      </c>
      <c r="R195" s="34">
        <v>89487</v>
      </c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</row>
    <row r="196" spans="2:46" s="32" customFormat="1" ht="16.5" customHeight="1" hidden="1" thickBot="1">
      <c r="B196" s="36" t="s">
        <v>13</v>
      </c>
      <c r="C196" s="38">
        <v>248677</v>
      </c>
      <c r="D196" s="23">
        <v>120598</v>
      </c>
      <c r="E196" s="23">
        <v>128079</v>
      </c>
      <c r="F196" s="24">
        <v>94296</v>
      </c>
      <c r="G196" s="23">
        <v>251052</v>
      </c>
      <c r="H196" s="25">
        <v>122342</v>
      </c>
      <c r="I196" s="25">
        <v>128710</v>
      </c>
      <c r="J196" s="37">
        <v>97093</v>
      </c>
      <c r="K196" s="42">
        <v>3205</v>
      </c>
      <c r="L196" s="23">
        <v>1503</v>
      </c>
      <c r="M196" s="23">
        <v>1702</v>
      </c>
      <c r="N196" s="24">
        <v>2290</v>
      </c>
      <c r="O196" s="23">
        <v>254257</v>
      </c>
      <c r="P196" s="25">
        <v>123845</v>
      </c>
      <c r="Q196" s="25">
        <v>130412</v>
      </c>
      <c r="R196" s="37">
        <v>99383</v>
      </c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</row>
    <row r="197" spans="2:46" s="32" customFormat="1" ht="16.5" customHeight="1" hidden="1" thickBot="1">
      <c r="B197" s="50" t="s">
        <v>68</v>
      </c>
      <c r="C197" s="80">
        <v>717420</v>
      </c>
      <c r="D197" s="51">
        <v>348601</v>
      </c>
      <c r="E197" s="51">
        <v>368819</v>
      </c>
      <c r="F197" s="52">
        <v>281569</v>
      </c>
      <c r="G197" s="71">
        <v>718831</v>
      </c>
      <c r="H197" s="53">
        <v>350690</v>
      </c>
      <c r="I197" s="53">
        <v>368141</v>
      </c>
      <c r="J197" s="55">
        <v>289562</v>
      </c>
      <c r="K197" s="54">
        <v>8722</v>
      </c>
      <c r="L197" s="51">
        <v>3905</v>
      </c>
      <c r="M197" s="51">
        <v>4817</v>
      </c>
      <c r="N197" s="52">
        <v>6251</v>
      </c>
      <c r="O197" s="71">
        <v>727553</v>
      </c>
      <c r="P197" s="53">
        <v>354595</v>
      </c>
      <c r="Q197" s="53">
        <v>372958</v>
      </c>
      <c r="R197" s="55">
        <v>295813</v>
      </c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</row>
    <row r="198" spans="2:46" s="32" customFormat="1" ht="16.5" customHeight="1" hidden="1">
      <c r="B198" s="33" t="s">
        <v>11</v>
      </c>
      <c r="C198" s="16">
        <v>258928</v>
      </c>
      <c r="D198" s="16">
        <v>125088</v>
      </c>
      <c r="E198" s="16">
        <v>133840</v>
      </c>
      <c r="F198" s="17">
        <v>101751</v>
      </c>
      <c r="G198" s="16">
        <v>258222</v>
      </c>
      <c r="H198" s="18">
        <v>124653</v>
      </c>
      <c r="I198" s="18">
        <v>133569</v>
      </c>
      <c r="J198" s="34">
        <v>104957</v>
      </c>
      <c r="K198" s="41">
        <v>2530</v>
      </c>
      <c r="L198" s="16">
        <v>1100</v>
      </c>
      <c r="M198" s="16">
        <v>1430</v>
      </c>
      <c r="N198" s="17">
        <v>1844</v>
      </c>
      <c r="O198" s="16">
        <v>260752</v>
      </c>
      <c r="P198" s="18">
        <v>125753</v>
      </c>
      <c r="Q198" s="18">
        <v>134999</v>
      </c>
      <c r="R198" s="34">
        <v>106801</v>
      </c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</row>
    <row r="199" spans="2:46" s="32" customFormat="1" ht="16.5" customHeight="1" hidden="1">
      <c r="B199" s="33" t="s">
        <v>12</v>
      </c>
      <c r="C199" s="16">
        <v>209950</v>
      </c>
      <c r="D199" s="16">
        <v>103006</v>
      </c>
      <c r="E199" s="16">
        <v>106944</v>
      </c>
      <c r="F199" s="17">
        <v>85465</v>
      </c>
      <c r="G199" s="16">
        <v>209635</v>
      </c>
      <c r="H199" s="18">
        <v>103740</v>
      </c>
      <c r="I199" s="18">
        <v>105895</v>
      </c>
      <c r="J199" s="34">
        <v>87407</v>
      </c>
      <c r="K199" s="41">
        <v>3044</v>
      </c>
      <c r="L199" s="16">
        <v>1348</v>
      </c>
      <c r="M199" s="16">
        <v>1696</v>
      </c>
      <c r="N199" s="17">
        <v>2165</v>
      </c>
      <c r="O199" s="16">
        <v>212679</v>
      </c>
      <c r="P199" s="18">
        <v>105088</v>
      </c>
      <c r="Q199" s="18">
        <v>107591</v>
      </c>
      <c r="R199" s="34">
        <v>89572</v>
      </c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</row>
    <row r="200" spans="2:46" s="32" customFormat="1" ht="16.5" customHeight="1" hidden="1" thickBot="1">
      <c r="B200" s="36" t="s">
        <v>13</v>
      </c>
      <c r="C200" s="38">
        <v>248542</v>
      </c>
      <c r="D200" s="23">
        <v>120507</v>
      </c>
      <c r="E200" s="23">
        <v>128035</v>
      </c>
      <c r="F200" s="24">
        <v>94353</v>
      </c>
      <c r="G200" s="23">
        <v>250974</v>
      </c>
      <c r="H200" s="25">
        <v>122297</v>
      </c>
      <c r="I200" s="25">
        <v>128677</v>
      </c>
      <c r="J200" s="37">
        <v>97198</v>
      </c>
      <c r="K200" s="42">
        <v>3148</v>
      </c>
      <c r="L200" s="23">
        <v>1457</v>
      </c>
      <c r="M200" s="23">
        <v>1691</v>
      </c>
      <c r="N200" s="24">
        <v>2242</v>
      </c>
      <c r="O200" s="23">
        <v>254122</v>
      </c>
      <c r="P200" s="25">
        <v>123754</v>
      </c>
      <c r="Q200" s="25">
        <v>130368</v>
      </c>
      <c r="R200" s="37">
        <v>99440</v>
      </c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</row>
    <row r="201" spans="2:46" s="32" customFormat="1" ht="16.5" customHeight="1" hidden="1" thickBot="1">
      <c r="B201" s="50" t="s">
        <v>69</v>
      </c>
      <c r="C201" s="51">
        <v>717332</v>
      </c>
      <c r="D201" s="51">
        <v>348546</v>
      </c>
      <c r="E201" s="51">
        <v>368786</v>
      </c>
      <c r="F201" s="52">
        <v>281669</v>
      </c>
      <c r="G201" s="51">
        <v>718784</v>
      </c>
      <c r="H201" s="53">
        <v>350654</v>
      </c>
      <c r="I201" s="53">
        <v>368130</v>
      </c>
      <c r="J201" s="55">
        <v>289700</v>
      </c>
      <c r="K201" s="67">
        <v>8681</v>
      </c>
      <c r="L201" s="51">
        <v>3886</v>
      </c>
      <c r="M201" s="51">
        <v>4795</v>
      </c>
      <c r="N201" s="52">
        <v>6213</v>
      </c>
      <c r="O201" s="51">
        <v>727465</v>
      </c>
      <c r="P201" s="53">
        <v>354540</v>
      </c>
      <c r="Q201" s="53">
        <v>372925</v>
      </c>
      <c r="R201" s="55">
        <v>295913</v>
      </c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</row>
    <row r="202" spans="2:46" s="32" customFormat="1" ht="16.5" customHeight="1" hidden="1">
      <c r="B202" s="33" t="s">
        <v>11</v>
      </c>
      <c r="C202" s="16">
        <v>258990</v>
      </c>
      <c r="D202" s="16">
        <v>125130</v>
      </c>
      <c r="E202" s="16">
        <v>133860</v>
      </c>
      <c r="F202" s="17">
        <v>101846</v>
      </c>
      <c r="G202" s="16">
        <v>258273</v>
      </c>
      <c r="H202" s="18">
        <v>124686</v>
      </c>
      <c r="I202" s="18">
        <v>133587</v>
      </c>
      <c r="J202" s="34">
        <v>105049</v>
      </c>
      <c r="K202" s="41">
        <v>2541</v>
      </c>
      <c r="L202" s="16">
        <v>1109</v>
      </c>
      <c r="M202" s="16">
        <v>1432</v>
      </c>
      <c r="N202" s="17">
        <v>1847</v>
      </c>
      <c r="O202" s="16">
        <v>260814</v>
      </c>
      <c r="P202" s="18">
        <v>125795</v>
      </c>
      <c r="Q202" s="18">
        <v>135019</v>
      </c>
      <c r="R202" s="34">
        <v>106896</v>
      </c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</row>
    <row r="203" spans="2:46" s="32" customFormat="1" ht="16.5" customHeight="1" hidden="1">
      <c r="B203" s="33" t="s">
        <v>12</v>
      </c>
      <c r="C203" s="16">
        <v>209862</v>
      </c>
      <c r="D203" s="16">
        <v>102948</v>
      </c>
      <c r="E203" s="16">
        <v>106914</v>
      </c>
      <c r="F203" s="17">
        <v>85436</v>
      </c>
      <c r="G203" s="16">
        <v>209562</v>
      </c>
      <c r="H203" s="18">
        <v>103683</v>
      </c>
      <c r="I203" s="18">
        <v>105879</v>
      </c>
      <c r="J203" s="34">
        <v>87397</v>
      </c>
      <c r="K203" s="41">
        <v>3029</v>
      </c>
      <c r="L203" s="16">
        <v>1347</v>
      </c>
      <c r="M203" s="16">
        <v>1682</v>
      </c>
      <c r="N203" s="17">
        <v>2146</v>
      </c>
      <c r="O203" s="16">
        <v>212591</v>
      </c>
      <c r="P203" s="18">
        <v>105030</v>
      </c>
      <c r="Q203" s="18">
        <v>107561</v>
      </c>
      <c r="R203" s="34">
        <v>89543</v>
      </c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</row>
    <row r="204" spans="2:46" s="32" customFormat="1" ht="16.5" customHeight="1" hidden="1" thickBot="1">
      <c r="B204" s="36" t="s">
        <v>13</v>
      </c>
      <c r="C204" s="38">
        <v>248480</v>
      </c>
      <c r="D204" s="23">
        <v>120468</v>
      </c>
      <c r="E204" s="23">
        <v>128012</v>
      </c>
      <c r="F204" s="24">
        <v>94387</v>
      </c>
      <c r="G204" s="23">
        <v>250949</v>
      </c>
      <c r="H204" s="25">
        <v>122285</v>
      </c>
      <c r="I204" s="25">
        <v>128664</v>
      </c>
      <c r="J204" s="37">
        <v>97254</v>
      </c>
      <c r="K204" s="42">
        <v>3111</v>
      </c>
      <c r="L204" s="23">
        <v>1430</v>
      </c>
      <c r="M204" s="23">
        <v>1681</v>
      </c>
      <c r="N204" s="24">
        <v>2220</v>
      </c>
      <c r="O204" s="23">
        <v>254060</v>
      </c>
      <c r="P204" s="25">
        <v>123715</v>
      </c>
      <c r="Q204" s="25">
        <v>130345</v>
      </c>
      <c r="R204" s="37">
        <v>99474</v>
      </c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</row>
    <row r="205" spans="2:46" s="32" customFormat="1" ht="16.5" customHeight="1" hidden="1" thickBot="1">
      <c r="B205" s="50" t="s">
        <v>70</v>
      </c>
      <c r="C205" s="71">
        <v>717337</v>
      </c>
      <c r="D205" s="51">
        <v>348556</v>
      </c>
      <c r="E205" s="51">
        <v>368781</v>
      </c>
      <c r="F205" s="52">
        <v>281836</v>
      </c>
      <c r="G205" s="71">
        <v>718813</v>
      </c>
      <c r="H205" s="53">
        <v>350678</v>
      </c>
      <c r="I205" s="53">
        <v>368135</v>
      </c>
      <c r="J205" s="55">
        <v>289884</v>
      </c>
      <c r="K205" s="54">
        <v>8657</v>
      </c>
      <c r="L205" s="51">
        <v>3872</v>
      </c>
      <c r="M205" s="51">
        <v>4785</v>
      </c>
      <c r="N205" s="52">
        <v>6196</v>
      </c>
      <c r="O205" s="71">
        <v>727470</v>
      </c>
      <c r="P205" s="53">
        <v>354550</v>
      </c>
      <c r="Q205" s="53">
        <v>372920</v>
      </c>
      <c r="R205" s="55">
        <v>296080</v>
      </c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</row>
    <row r="206" spans="2:46" s="32" customFormat="1" ht="16.5" customHeight="1" hidden="1">
      <c r="B206" s="33" t="s">
        <v>11</v>
      </c>
      <c r="C206" s="16">
        <v>259022</v>
      </c>
      <c r="D206" s="16">
        <v>125184</v>
      </c>
      <c r="E206" s="16">
        <v>133838</v>
      </c>
      <c r="F206" s="17">
        <v>101923</v>
      </c>
      <c r="G206" s="16">
        <v>258291</v>
      </c>
      <c r="H206" s="18">
        <v>124734</v>
      </c>
      <c r="I206" s="18">
        <v>133557</v>
      </c>
      <c r="J206" s="34">
        <v>105123</v>
      </c>
      <c r="K206" s="41">
        <v>2555</v>
      </c>
      <c r="L206" s="16">
        <v>1115</v>
      </c>
      <c r="M206" s="16">
        <v>1440</v>
      </c>
      <c r="N206" s="17">
        <v>1850</v>
      </c>
      <c r="O206" s="16">
        <v>260846</v>
      </c>
      <c r="P206" s="18">
        <v>125849</v>
      </c>
      <c r="Q206" s="18">
        <v>134997</v>
      </c>
      <c r="R206" s="34">
        <v>106973</v>
      </c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</row>
    <row r="207" spans="2:46" s="32" customFormat="1" ht="16.5" customHeight="1" hidden="1">
      <c r="B207" s="33" t="s">
        <v>12</v>
      </c>
      <c r="C207" s="16">
        <v>209855</v>
      </c>
      <c r="D207" s="16">
        <v>102953</v>
      </c>
      <c r="E207" s="16">
        <v>106902</v>
      </c>
      <c r="F207" s="17">
        <v>85456</v>
      </c>
      <c r="G207" s="16">
        <v>209574</v>
      </c>
      <c r="H207" s="18">
        <v>103691</v>
      </c>
      <c r="I207" s="18">
        <v>105883</v>
      </c>
      <c r="J207" s="34">
        <v>87426</v>
      </c>
      <c r="K207" s="41">
        <v>3010</v>
      </c>
      <c r="L207" s="16">
        <v>1344</v>
      </c>
      <c r="M207" s="16">
        <v>1666</v>
      </c>
      <c r="N207" s="17">
        <v>2137</v>
      </c>
      <c r="O207" s="16">
        <v>212584</v>
      </c>
      <c r="P207" s="18">
        <v>105035</v>
      </c>
      <c r="Q207" s="18">
        <v>107549</v>
      </c>
      <c r="R207" s="34">
        <v>89563</v>
      </c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</row>
    <row r="208" spans="2:46" s="32" customFormat="1" ht="16.5" customHeight="1" hidden="1" thickBot="1">
      <c r="B208" s="36" t="s">
        <v>13</v>
      </c>
      <c r="C208" s="38">
        <v>248460</v>
      </c>
      <c r="D208" s="23">
        <v>120419</v>
      </c>
      <c r="E208" s="23">
        <v>128041</v>
      </c>
      <c r="F208" s="24">
        <v>94457</v>
      </c>
      <c r="G208" s="23">
        <v>250948</v>
      </c>
      <c r="H208" s="25">
        <v>122253</v>
      </c>
      <c r="I208" s="25">
        <v>128695</v>
      </c>
      <c r="J208" s="37">
        <v>97335</v>
      </c>
      <c r="K208" s="42">
        <v>3092</v>
      </c>
      <c r="L208" s="23">
        <v>1413</v>
      </c>
      <c r="M208" s="23">
        <v>1679</v>
      </c>
      <c r="N208" s="24">
        <v>2209</v>
      </c>
      <c r="O208" s="23">
        <v>254040</v>
      </c>
      <c r="P208" s="25">
        <v>123666</v>
      </c>
      <c r="Q208" s="25">
        <v>130374</v>
      </c>
      <c r="R208" s="37">
        <v>99544</v>
      </c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</row>
    <row r="209" spans="2:46" s="32" customFormat="1" ht="16.5" customHeight="1" thickBot="1">
      <c r="B209" s="50" t="s">
        <v>71</v>
      </c>
      <c r="C209" s="51">
        <v>717198</v>
      </c>
      <c r="D209" s="51">
        <v>348533</v>
      </c>
      <c r="E209" s="51">
        <v>368665</v>
      </c>
      <c r="F209" s="52">
        <v>281879</v>
      </c>
      <c r="G209" s="71">
        <v>718779</v>
      </c>
      <c r="H209" s="53">
        <v>350706</v>
      </c>
      <c r="I209" s="53">
        <v>368073</v>
      </c>
      <c r="J209" s="55">
        <v>290019</v>
      </c>
      <c r="K209" s="54">
        <v>8552</v>
      </c>
      <c r="L209" s="51">
        <v>3821</v>
      </c>
      <c r="M209" s="51">
        <v>4731</v>
      </c>
      <c r="N209" s="52">
        <v>6104</v>
      </c>
      <c r="O209" s="71">
        <v>727331</v>
      </c>
      <c r="P209" s="53">
        <v>354527</v>
      </c>
      <c r="Q209" s="53">
        <v>372804</v>
      </c>
      <c r="R209" s="55">
        <v>296123</v>
      </c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</row>
    <row r="210" spans="2:46" s="32" customFormat="1" ht="16.5" customHeight="1" hidden="1">
      <c r="B210" s="33" t="s">
        <v>11</v>
      </c>
      <c r="C210" s="16">
        <v>259029</v>
      </c>
      <c r="D210" s="16">
        <v>125205</v>
      </c>
      <c r="E210" s="16">
        <v>133824</v>
      </c>
      <c r="F210" s="17">
        <v>101964</v>
      </c>
      <c r="G210" s="16">
        <v>258319</v>
      </c>
      <c r="H210" s="18">
        <v>124763</v>
      </c>
      <c r="I210" s="18">
        <v>133556</v>
      </c>
      <c r="J210" s="34">
        <v>105180</v>
      </c>
      <c r="K210" s="41">
        <v>2534</v>
      </c>
      <c r="L210" s="16">
        <v>1107</v>
      </c>
      <c r="M210" s="16">
        <v>1427</v>
      </c>
      <c r="N210" s="17">
        <v>1834</v>
      </c>
      <c r="O210" s="16">
        <v>260853</v>
      </c>
      <c r="P210" s="18">
        <v>125870</v>
      </c>
      <c r="Q210" s="18">
        <v>134983</v>
      </c>
      <c r="R210" s="34">
        <v>107014</v>
      </c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</row>
    <row r="211" spans="2:46" s="32" customFormat="1" ht="16.5" customHeight="1" hidden="1">
      <c r="B211" s="33" t="s">
        <v>12</v>
      </c>
      <c r="C211" s="16">
        <v>209839</v>
      </c>
      <c r="D211" s="16">
        <v>102981</v>
      </c>
      <c r="E211" s="16">
        <v>106858</v>
      </c>
      <c r="F211" s="17">
        <v>85481</v>
      </c>
      <c r="G211" s="16">
        <v>209570</v>
      </c>
      <c r="H211" s="18">
        <v>103726</v>
      </c>
      <c r="I211" s="18">
        <v>105844</v>
      </c>
      <c r="J211" s="34">
        <v>87453</v>
      </c>
      <c r="K211" s="41">
        <v>2998</v>
      </c>
      <c r="L211" s="16">
        <v>1337</v>
      </c>
      <c r="M211" s="16">
        <v>1661</v>
      </c>
      <c r="N211" s="17">
        <v>2135</v>
      </c>
      <c r="O211" s="16">
        <v>212568</v>
      </c>
      <c r="P211" s="18">
        <v>105063</v>
      </c>
      <c r="Q211" s="18">
        <v>107505</v>
      </c>
      <c r="R211" s="34">
        <v>89588</v>
      </c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</row>
    <row r="212" spans="2:46" s="32" customFormat="1" ht="16.5" customHeight="1" hidden="1" thickBot="1">
      <c r="B212" s="36" t="s">
        <v>13</v>
      </c>
      <c r="C212" s="38">
        <v>248330</v>
      </c>
      <c r="D212" s="23">
        <v>120347</v>
      </c>
      <c r="E212" s="23">
        <v>127983</v>
      </c>
      <c r="F212" s="24">
        <v>94434</v>
      </c>
      <c r="G212" s="23">
        <v>250890</v>
      </c>
      <c r="H212" s="25">
        <v>122217</v>
      </c>
      <c r="I212" s="25">
        <v>128673</v>
      </c>
      <c r="J212" s="37">
        <v>97386</v>
      </c>
      <c r="K212" s="42">
        <v>3020</v>
      </c>
      <c r="L212" s="23">
        <v>1377</v>
      </c>
      <c r="M212" s="23">
        <v>1643</v>
      </c>
      <c r="N212" s="24">
        <v>2135</v>
      </c>
      <c r="O212" s="23">
        <v>253910</v>
      </c>
      <c r="P212" s="25">
        <v>123594</v>
      </c>
      <c r="Q212" s="25">
        <v>130316</v>
      </c>
      <c r="R212" s="37">
        <v>99521</v>
      </c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</row>
    <row r="213" spans="2:46" s="32" customFormat="1" ht="16.5" customHeight="1" thickBot="1">
      <c r="B213" s="50" t="s">
        <v>72</v>
      </c>
      <c r="C213" s="71">
        <v>717178</v>
      </c>
      <c r="D213" s="51">
        <v>348509</v>
      </c>
      <c r="E213" s="51">
        <v>368669</v>
      </c>
      <c r="F213" s="52">
        <v>282103</v>
      </c>
      <c r="G213" s="71">
        <v>718718</v>
      </c>
      <c r="H213" s="53">
        <v>350682</v>
      </c>
      <c r="I213" s="53">
        <v>368036</v>
      </c>
      <c r="J213" s="55">
        <v>290168</v>
      </c>
      <c r="K213" s="54">
        <v>8593</v>
      </c>
      <c r="L213" s="51">
        <v>3821</v>
      </c>
      <c r="M213" s="51">
        <v>4772</v>
      </c>
      <c r="N213" s="52">
        <v>6179</v>
      </c>
      <c r="O213" s="71">
        <v>727311</v>
      </c>
      <c r="P213" s="53">
        <v>354503</v>
      </c>
      <c r="Q213" s="53">
        <v>372808</v>
      </c>
      <c r="R213" s="55">
        <v>296347</v>
      </c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</row>
    <row r="214" spans="2:46" s="32" customFormat="1" ht="16.5" customHeight="1" hidden="1">
      <c r="B214" s="33" t="s">
        <v>11</v>
      </c>
      <c r="C214" s="16">
        <v>258985</v>
      </c>
      <c r="D214" s="16">
        <v>125160</v>
      </c>
      <c r="E214" s="16">
        <v>133825</v>
      </c>
      <c r="F214" s="17">
        <v>102042</v>
      </c>
      <c r="G214" s="16">
        <v>258252</v>
      </c>
      <c r="H214" s="18">
        <v>124717</v>
      </c>
      <c r="I214" s="18">
        <v>133535</v>
      </c>
      <c r="J214" s="34">
        <v>105224</v>
      </c>
      <c r="K214" s="41">
        <v>2557</v>
      </c>
      <c r="L214" s="16">
        <v>1108</v>
      </c>
      <c r="M214" s="16">
        <v>1449</v>
      </c>
      <c r="N214" s="17">
        <v>1868</v>
      </c>
      <c r="O214" s="16">
        <v>260809</v>
      </c>
      <c r="P214" s="18">
        <v>125825</v>
      </c>
      <c r="Q214" s="18">
        <v>134984</v>
      </c>
      <c r="R214" s="34">
        <v>107092</v>
      </c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</row>
    <row r="215" spans="2:46" s="32" customFormat="1" ht="16.5" customHeight="1" hidden="1">
      <c r="B215" s="33" t="s">
        <v>12</v>
      </c>
      <c r="C215" s="16">
        <v>209838</v>
      </c>
      <c r="D215" s="16">
        <v>102993</v>
      </c>
      <c r="E215" s="16">
        <v>106845</v>
      </c>
      <c r="F215" s="17">
        <v>85539</v>
      </c>
      <c r="G215" s="16">
        <v>209540</v>
      </c>
      <c r="H215" s="18">
        <v>103730</v>
      </c>
      <c r="I215" s="18">
        <v>105810</v>
      </c>
      <c r="J215" s="34">
        <v>87476</v>
      </c>
      <c r="K215" s="41">
        <v>3027</v>
      </c>
      <c r="L215" s="16">
        <v>1345</v>
      </c>
      <c r="M215" s="16">
        <v>1682</v>
      </c>
      <c r="N215" s="17">
        <v>2170</v>
      </c>
      <c r="O215" s="16">
        <v>212567</v>
      </c>
      <c r="P215" s="18">
        <v>105075</v>
      </c>
      <c r="Q215" s="18">
        <v>107492</v>
      </c>
      <c r="R215" s="34">
        <v>89646</v>
      </c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</row>
    <row r="216" spans="2:46" s="32" customFormat="1" ht="16.5" customHeight="1" hidden="1" thickBot="1">
      <c r="B216" s="36" t="s">
        <v>13</v>
      </c>
      <c r="C216" s="38">
        <v>248355</v>
      </c>
      <c r="D216" s="23">
        <v>120356</v>
      </c>
      <c r="E216" s="23">
        <v>127999</v>
      </c>
      <c r="F216" s="24">
        <v>94522</v>
      </c>
      <c r="G216" s="23">
        <v>250926</v>
      </c>
      <c r="H216" s="25">
        <v>122235</v>
      </c>
      <c r="I216" s="25">
        <v>128691</v>
      </c>
      <c r="J216" s="37">
        <v>97468</v>
      </c>
      <c r="K216" s="42">
        <v>3009</v>
      </c>
      <c r="L216" s="23">
        <v>1368</v>
      </c>
      <c r="M216" s="23">
        <v>1641</v>
      </c>
      <c r="N216" s="24">
        <v>2141</v>
      </c>
      <c r="O216" s="23">
        <v>253935</v>
      </c>
      <c r="P216" s="25">
        <v>123603</v>
      </c>
      <c r="Q216" s="25">
        <v>130332</v>
      </c>
      <c r="R216" s="37">
        <v>99609</v>
      </c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</row>
    <row r="217" spans="2:46" s="32" customFormat="1" ht="16.5" customHeight="1" thickBot="1">
      <c r="B217" s="50" t="s">
        <v>73</v>
      </c>
      <c r="C217" s="51">
        <v>717185</v>
      </c>
      <c r="D217" s="51">
        <v>348528</v>
      </c>
      <c r="E217" s="51">
        <v>368657</v>
      </c>
      <c r="F217" s="52">
        <v>282286</v>
      </c>
      <c r="G217" s="51">
        <v>718772</v>
      </c>
      <c r="H217" s="53">
        <v>350722</v>
      </c>
      <c r="I217" s="53">
        <v>368050</v>
      </c>
      <c r="J217" s="55">
        <v>290376</v>
      </c>
      <c r="K217" s="67">
        <v>8546</v>
      </c>
      <c r="L217" s="51">
        <v>3800</v>
      </c>
      <c r="M217" s="51">
        <v>4746</v>
      </c>
      <c r="N217" s="52">
        <v>6154</v>
      </c>
      <c r="O217" s="51">
        <v>727318</v>
      </c>
      <c r="P217" s="53">
        <v>354522</v>
      </c>
      <c r="Q217" s="53">
        <v>372796</v>
      </c>
      <c r="R217" s="55">
        <v>296530</v>
      </c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</row>
    <row r="218" spans="2:46" s="32" customFormat="1" ht="16.5" customHeight="1" hidden="1">
      <c r="B218" s="33" t="s">
        <v>11</v>
      </c>
      <c r="C218" s="16">
        <v>258993</v>
      </c>
      <c r="D218" s="16">
        <v>125150</v>
      </c>
      <c r="E218" s="16">
        <v>133843</v>
      </c>
      <c r="F218" s="17">
        <v>102138</v>
      </c>
      <c r="G218" s="16">
        <v>258255</v>
      </c>
      <c r="H218" s="18">
        <v>124704</v>
      </c>
      <c r="I218" s="18">
        <v>133551</v>
      </c>
      <c r="J218" s="34">
        <v>105313</v>
      </c>
      <c r="K218" s="41">
        <v>2562</v>
      </c>
      <c r="L218" s="16">
        <v>1111</v>
      </c>
      <c r="M218" s="16">
        <v>1451</v>
      </c>
      <c r="N218" s="17">
        <v>1875</v>
      </c>
      <c r="O218" s="16">
        <v>260817</v>
      </c>
      <c r="P218" s="18">
        <v>125815</v>
      </c>
      <c r="Q218" s="18">
        <v>135002</v>
      </c>
      <c r="R218" s="34">
        <v>107188</v>
      </c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</row>
    <row r="219" spans="2:46" s="32" customFormat="1" ht="16.5" customHeight="1" hidden="1">
      <c r="B219" s="33" t="s">
        <v>12</v>
      </c>
      <c r="C219" s="16">
        <v>209879</v>
      </c>
      <c r="D219" s="16">
        <v>103042</v>
      </c>
      <c r="E219" s="16">
        <v>106837</v>
      </c>
      <c r="F219" s="17">
        <v>85578</v>
      </c>
      <c r="G219" s="16">
        <v>209588</v>
      </c>
      <c r="H219" s="18">
        <v>103776</v>
      </c>
      <c r="I219" s="18">
        <v>105812</v>
      </c>
      <c r="J219" s="34">
        <v>87520</v>
      </c>
      <c r="K219" s="41">
        <v>3020</v>
      </c>
      <c r="L219" s="16">
        <v>1348</v>
      </c>
      <c r="M219" s="16">
        <v>1672</v>
      </c>
      <c r="N219" s="17">
        <v>2165</v>
      </c>
      <c r="O219" s="16">
        <v>212608</v>
      </c>
      <c r="P219" s="18">
        <v>105124</v>
      </c>
      <c r="Q219" s="18">
        <v>107484</v>
      </c>
      <c r="R219" s="34">
        <v>89685</v>
      </c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</row>
    <row r="220" spans="2:46" s="32" customFormat="1" ht="16.5" customHeight="1" hidden="1" thickBot="1">
      <c r="B220" s="36" t="s">
        <v>13</v>
      </c>
      <c r="C220" s="38">
        <v>248313</v>
      </c>
      <c r="D220" s="23">
        <v>120336</v>
      </c>
      <c r="E220" s="23">
        <v>127977</v>
      </c>
      <c r="F220" s="24">
        <v>94570</v>
      </c>
      <c r="G220" s="23">
        <v>250929</v>
      </c>
      <c r="H220" s="25">
        <v>122242</v>
      </c>
      <c r="I220" s="25">
        <v>128687</v>
      </c>
      <c r="J220" s="37">
        <v>97543</v>
      </c>
      <c r="K220" s="42">
        <v>2964</v>
      </c>
      <c r="L220" s="23">
        <v>1341</v>
      </c>
      <c r="M220" s="23">
        <v>1623</v>
      </c>
      <c r="N220" s="24">
        <v>2114</v>
      </c>
      <c r="O220" s="23">
        <v>253893</v>
      </c>
      <c r="P220" s="25">
        <v>123583</v>
      </c>
      <c r="Q220" s="25">
        <v>130310</v>
      </c>
      <c r="R220" s="37">
        <v>99657</v>
      </c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</row>
    <row r="221" spans="2:46" s="32" customFormat="1" ht="16.5" customHeight="1" thickBot="1">
      <c r="B221" s="50" t="s">
        <v>78</v>
      </c>
      <c r="C221" s="71">
        <v>717024</v>
      </c>
      <c r="D221" s="51">
        <v>348415</v>
      </c>
      <c r="E221" s="51">
        <v>368609</v>
      </c>
      <c r="F221" s="52">
        <v>282314</v>
      </c>
      <c r="G221" s="51">
        <v>718716</v>
      </c>
      <c r="H221" s="53">
        <v>350665</v>
      </c>
      <c r="I221" s="53">
        <v>368051</v>
      </c>
      <c r="J221" s="53">
        <v>290493</v>
      </c>
      <c r="K221" s="54">
        <v>8441</v>
      </c>
      <c r="L221" s="51">
        <v>3744</v>
      </c>
      <c r="M221" s="51">
        <v>4697</v>
      </c>
      <c r="N221" s="52">
        <v>6065</v>
      </c>
      <c r="O221" s="51">
        <v>727157</v>
      </c>
      <c r="P221" s="53">
        <v>354409</v>
      </c>
      <c r="Q221" s="53">
        <v>372748</v>
      </c>
      <c r="R221" s="55">
        <v>296558</v>
      </c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</row>
    <row r="222" spans="2:46" s="32" customFormat="1" ht="16.5" customHeight="1" hidden="1">
      <c r="B222" s="33" t="s">
        <v>11</v>
      </c>
      <c r="C222" s="16">
        <v>258900</v>
      </c>
      <c r="D222" s="16">
        <v>125082</v>
      </c>
      <c r="E222" s="16">
        <v>133818</v>
      </c>
      <c r="F222" s="17">
        <v>102165</v>
      </c>
      <c r="G222" s="16">
        <v>258166</v>
      </c>
      <c r="H222" s="18">
        <v>124644</v>
      </c>
      <c r="I222" s="18">
        <v>133522</v>
      </c>
      <c r="J222" s="18">
        <v>105338</v>
      </c>
      <c r="K222" s="19">
        <v>2558</v>
      </c>
      <c r="L222" s="16">
        <v>1103</v>
      </c>
      <c r="M222" s="16">
        <v>1455</v>
      </c>
      <c r="N222" s="17">
        <v>1877</v>
      </c>
      <c r="O222" s="16">
        <v>260724</v>
      </c>
      <c r="P222" s="18">
        <v>125747</v>
      </c>
      <c r="Q222" s="18">
        <v>134977</v>
      </c>
      <c r="R222" s="34">
        <v>107215</v>
      </c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</row>
    <row r="223" spans="2:46" s="32" customFormat="1" ht="16.5" customHeight="1" hidden="1">
      <c r="B223" s="33" t="s">
        <v>12</v>
      </c>
      <c r="C223" s="16">
        <v>209960</v>
      </c>
      <c r="D223" s="16">
        <v>103082</v>
      </c>
      <c r="E223" s="16">
        <v>106878</v>
      </c>
      <c r="F223" s="17">
        <v>85609</v>
      </c>
      <c r="G223" s="16">
        <v>209681</v>
      </c>
      <c r="H223" s="18">
        <v>103823</v>
      </c>
      <c r="I223" s="18">
        <v>105858</v>
      </c>
      <c r="J223" s="18">
        <v>87557</v>
      </c>
      <c r="K223" s="19">
        <v>3008</v>
      </c>
      <c r="L223" s="16">
        <v>1341</v>
      </c>
      <c r="M223" s="16">
        <v>1667</v>
      </c>
      <c r="N223" s="17">
        <v>2159</v>
      </c>
      <c r="O223" s="35">
        <v>212689</v>
      </c>
      <c r="P223" s="18">
        <v>105164</v>
      </c>
      <c r="Q223" s="18">
        <v>107525</v>
      </c>
      <c r="R223" s="34">
        <v>89716</v>
      </c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</row>
    <row r="224" spans="2:46" s="32" customFormat="1" ht="16.5" customHeight="1" hidden="1" thickBot="1">
      <c r="B224" s="36" t="s">
        <v>13</v>
      </c>
      <c r="C224" s="23">
        <v>248164</v>
      </c>
      <c r="D224" s="23">
        <v>120251</v>
      </c>
      <c r="E224" s="23">
        <v>127913</v>
      </c>
      <c r="F224" s="24">
        <v>94540</v>
      </c>
      <c r="G224" s="23">
        <v>250869</v>
      </c>
      <c r="H224" s="25">
        <v>122198</v>
      </c>
      <c r="I224" s="25">
        <v>128671</v>
      </c>
      <c r="J224" s="37">
        <v>97598</v>
      </c>
      <c r="K224" s="42">
        <v>2875</v>
      </c>
      <c r="L224" s="23">
        <v>1300</v>
      </c>
      <c r="M224" s="23">
        <v>1575</v>
      </c>
      <c r="N224" s="24">
        <v>2029</v>
      </c>
      <c r="O224" s="23">
        <v>253744</v>
      </c>
      <c r="P224" s="25">
        <v>123498</v>
      </c>
      <c r="Q224" s="25">
        <v>130246</v>
      </c>
      <c r="R224" s="37">
        <v>99627</v>
      </c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</row>
    <row r="225" spans="2:46" s="32" customFormat="1" ht="16.5" customHeight="1" thickBot="1">
      <c r="B225" s="50" t="s">
        <v>79</v>
      </c>
      <c r="C225" s="71">
        <v>716807</v>
      </c>
      <c r="D225" s="51">
        <v>348390</v>
      </c>
      <c r="E225" s="51">
        <v>368417</v>
      </c>
      <c r="F225" s="52">
        <v>282055</v>
      </c>
      <c r="G225" s="71">
        <v>718484</v>
      </c>
      <c r="H225" s="53">
        <v>350609</v>
      </c>
      <c r="I225" s="53">
        <v>367875</v>
      </c>
      <c r="J225" s="55">
        <v>290647</v>
      </c>
      <c r="K225" s="67">
        <v>8456</v>
      </c>
      <c r="L225" s="51">
        <v>3775</v>
      </c>
      <c r="M225" s="51">
        <v>4681</v>
      </c>
      <c r="N225" s="52">
        <v>5652</v>
      </c>
      <c r="O225" s="51">
        <v>726940</v>
      </c>
      <c r="P225" s="53">
        <v>354384</v>
      </c>
      <c r="Q225" s="53">
        <v>372556</v>
      </c>
      <c r="R225" s="55">
        <v>296299</v>
      </c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</row>
    <row r="226" spans="2:46" s="32" customFormat="1" ht="16.5" customHeight="1" hidden="1">
      <c r="B226" s="33" t="s">
        <v>11</v>
      </c>
      <c r="C226" s="16">
        <v>258857</v>
      </c>
      <c r="D226" s="16">
        <v>125118</v>
      </c>
      <c r="E226" s="16">
        <v>133739</v>
      </c>
      <c r="F226" s="17">
        <v>102232</v>
      </c>
      <c r="G226" s="16">
        <v>258099</v>
      </c>
      <c r="H226" s="18">
        <v>124649</v>
      </c>
      <c r="I226" s="18">
        <v>133450</v>
      </c>
      <c r="J226" s="34">
        <v>105412</v>
      </c>
      <c r="K226" s="41">
        <v>2582</v>
      </c>
      <c r="L226" s="16">
        <v>1134</v>
      </c>
      <c r="M226" s="16">
        <v>1448</v>
      </c>
      <c r="N226" s="17">
        <v>1870</v>
      </c>
      <c r="O226" s="16">
        <v>260681</v>
      </c>
      <c r="P226" s="18">
        <v>125783</v>
      </c>
      <c r="Q226" s="18">
        <v>134898</v>
      </c>
      <c r="R226" s="34">
        <v>107282</v>
      </c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</row>
    <row r="227" spans="2:46" s="32" customFormat="1" ht="16.5" customHeight="1" hidden="1">
      <c r="B227" s="33" t="s">
        <v>12</v>
      </c>
      <c r="C227" s="16">
        <v>209957</v>
      </c>
      <c r="D227" s="16">
        <v>103091</v>
      </c>
      <c r="E227" s="16">
        <v>106866</v>
      </c>
      <c r="F227" s="17">
        <v>85668</v>
      </c>
      <c r="G227" s="16">
        <v>209682</v>
      </c>
      <c r="H227" s="18">
        <v>103833</v>
      </c>
      <c r="I227" s="18">
        <v>105849</v>
      </c>
      <c r="J227" s="34">
        <v>87633</v>
      </c>
      <c r="K227" s="41">
        <v>3004</v>
      </c>
      <c r="L227" s="16">
        <v>1340</v>
      </c>
      <c r="M227" s="16">
        <v>1664</v>
      </c>
      <c r="N227" s="17">
        <v>2142</v>
      </c>
      <c r="O227" s="16">
        <v>212686</v>
      </c>
      <c r="P227" s="18">
        <v>105173</v>
      </c>
      <c r="Q227" s="18">
        <v>107513</v>
      </c>
      <c r="R227" s="34">
        <v>89775</v>
      </c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</row>
    <row r="228" spans="2:46" s="32" customFormat="1" ht="16.5" customHeight="1" hidden="1" thickBot="1">
      <c r="B228" s="36" t="s">
        <v>13</v>
      </c>
      <c r="C228" s="38">
        <v>247993</v>
      </c>
      <c r="D228" s="23">
        <v>120181</v>
      </c>
      <c r="E228" s="23">
        <v>127812</v>
      </c>
      <c r="F228" s="24">
        <v>94155</v>
      </c>
      <c r="G228" s="23">
        <v>250703</v>
      </c>
      <c r="H228" s="25">
        <v>122127</v>
      </c>
      <c r="I228" s="25">
        <v>128576</v>
      </c>
      <c r="J228" s="37">
        <v>97602</v>
      </c>
      <c r="K228" s="42">
        <v>2870</v>
      </c>
      <c r="L228" s="23">
        <v>1301</v>
      </c>
      <c r="M228" s="23">
        <v>1569</v>
      </c>
      <c r="N228" s="24">
        <v>1640</v>
      </c>
      <c r="O228" s="23">
        <v>253573</v>
      </c>
      <c r="P228" s="25">
        <v>123428</v>
      </c>
      <c r="Q228" s="25">
        <v>130145</v>
      </c>
      <c r="R228" s="37">
        <v>99242</v>
      </c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</row>
    <row r="229" spans="2:46" s="32" customFormat="1" ht="16.5" customHeight="1" thickBot="1">
      <c r="B229" s="50" t="s">
        <v>80</v>
      </c>
      <c r="C229" s="71">
        <v>716602</v>
      </c>
      <c r="D229" s="51">
        <v>348289</v>
      </c>
      <c r="E229" s="51">
        <v>368313</v>
      </c>
      <c r="F229" s="52">
        <v>281980</v>
      </c>
      <c r="G229" s="71">
        <v>718286</v>
      </c>
      <c r="H229" s="53">
        <v>350496</v>
      </c>
      <c r="I229" s="53">
        <v>367790</v>
      </c>
      <c r="J229" s="55">
        <v>290667</v>
      </c>
      <c r="K229" s="54">
        <v>8449</v>
      </c>
      <c r="L229" s="51">
        <v>3787</v>
      </c>
      <c r="M229" s="51">
        <v>4662</v>
      </c>
      <c r="N229" s="52">
        <v>5557</v>
      </c>
      <c r="O229" s="71">
        <v>726735</v>
      </c>
      <c r="P229" s="53">
        <v>354283</v>
      </c>
      <c r="Q229" s="53">
        <v>372452</v>
      </c>
      <c r="R229" s="55">
        <v>296224</v>
      </c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</row>
    <row r="230" spans="2:46" s="32" customFormat="1" ht="16.5" customHeight="1" hidden="1">
      <c r="B230" s="33" t="s">
        <v>11</v>
      </c>
      <c r="C230" s="16">
        <v>258712</v>
      </c>
      <c r="D230" s="16">
        <v>125037</v>
      </c>
      <c r="E230" s="16">
        <v>133675</v>
      </c>
      <c r="F230" s="17">
        <v>102183</v>
      </c>
      <c r="G230" s="16">
        <v>257937</v>
      </c>
      <c r="H230" s="18">
        <v>124550</v>
      </c>
      <c r="I230" s="18">
        <v>133387</v>
      </c>
      <c r="J230" s="34">
        <v>105400</v>
      </c>
      <c r="K230" s="41">
        <v>2599</v>
      </c>
      <c r="L230" s="16">
        <v>1152</v>
      </c>
      <c r="M230" s="16">
        <v>1447</v>
      </c>
      <c r="N230" s="17">
        <v>1833</v>
      </c>
      <c r="O230" s="16">
        <v>260536</v>
      </c>
      <c r="P230" s="18">
        <v>125702</v>
      </c>
      <c r="Q230" s="18">
        <v>134834</v>
      </c>
      <c r="R230" s="34">
        <v>107233</v>
      </c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</row>
    <row r="231" spans="2:46" s="32" customFormat="1" ht="16.5" customHeight="1" hidden="1">
      <c r="B231" s="33" t="s">
        <v>12</v>
      </c>
      <c r="C231" s="16">
        <v>210042</v>
      </c>
      <c r="D231" s="16">
        <v>103150</v>
      </c>
      <c r="E231" s="16">
        <v>106892</v>
      </c>
      <c r="F231" s="17">
        <v>85683</v>
      </c>
      <c r="G231" s="16">
        <v>209781</v>
      </c>
      <c r="H231" s="18">
        <v>103888</v>
      </c>
      <c r="I231" s="18">
        <v>105893</v>
      </c>
      <c r="J231" s="34">
        <v>87671</v>
      </c>
      <c r="K231" s="41">
        <v>2990</v>
      </c>
      <c r="L231" s="16">
        <v>1344</v>
      </c>
      <c r="M231" s="16">
        <v>1646</v>
      </c>
      <c r="N231" s="17">
        <v>2119</v>
      </c>
      <c r="O231" s="16">
        <v>212771</v>
      </c>
      <c r="P231" s="18">
        <v>105232</v>
      </c>
      <c r="Q231" s="18">
        <v>107539</v>
      </c>
      <c r="R231" s="34">
        <v>89790</v>
      </c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</row>
    <row r="232" spans="2:46" s="32" customFormat="1" ht="16.5" customHeight="1" hidden="1" thickBot="1">
      <c r="B232" s="36" t="s">
        <v>13</v>
      </c>
      <c r="C232" s="38">
        <v>247848</v>
      </c>
      <c r="D232" s="23">
        <v>120102</v>
      </c>
      <c r="E232" s="23">
        <v>127746</v>
      </c>
      <c r="F232" s="24">
        <v>94114</v>
      </c>
      <c r="G232" s="23">
        <v>250568</v>
      </c>
      <c r="H232" s="25">
        <v>122058</v>
      </c>
      <c r="I232" s="25">
        <v>128510</v>
      </c>
      <c r="J232" s="37">
        <v>97596</v>
      </c>
      <c r="K232" s="42">
        <v>2860</v>
      </c>
      <c r="L232" s="23">
        <v>1291</v>
      </c>
      <c r="M232" s="23">
        <v>1569</v>
      </c>
      <c r="N232" s="24">
        <v>1605</v>
      </c>
      <c r="O232" s="23">
        <v>253428</v>
      </c>
      <c r="P232" s="25">
        <v>123349</v>
      </c>
      <c r="Q232" s="25">
        <v>130079</v>
      </c>
      <c r="R232" s="37">
        <v>99201</v>
      </c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</row>
    <row r="233" spans="2:46" s="32" customFormat="1" ht="16.5" customHeight="1" thickBot="1">
      <c r="B233" s="50" t="s">
        <v>81</v>
      </c>
      <c r="C233" s="51">
        <v>715927</v>
      </c>
      <c r="D233" s="51">
        <v>347880</v>
      </c>
      <c r="E233" s="51">
        <v>368047</v>
      </c>
      <c r="F233" s="52">
        <v>282148</v>
      </c>
      <c r="G233" s="51">
        <v>717578</v>
      </c>
      <c r="H233" s="53">
        <v>350088</v>
      </c>
      <c r="I233" s="53">
        <v>367490</v>
      </c>
      <c r="J233" s="55">
        <v>290896</v>
      </c>
      <c r="K233" s="67">
        <v>8482</v>
      </c>
      <c r="L233" s="51">
        <v>3786</v>
      </c>
      <c r="M233" s="51">
        <v>4696</v>
      </c>
      <c r="N233" s="52">
        <v>5496</v>
      </c>
      <c r="O233" s="51">
        <v>726060</v>
      </c>
      <c r="P233" s="53">
        <v>353874</v>
      </c>
      <c r="Q233" s="53">
        <v>372186</v>
      </c>
      <c r="R233" s="55">
        <v>296392</v>
      </c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</row>
    <row r="234" spans="2:46" s="32" customFormat="1" ht="16.5" customHeight="1" hidden="1">
      <c r="B234" s="33" t="s">
        <v>11</v>
      </c>
      <c r="C234" s="16">
        <v>258575</v>
      </c>
      <c r="D234" s="16">
        <v>124975</v>
      </c>
      <c r="E234" s="16">
        <v>133600</v>
      </c>
      <c r="F234" s="17">
        <v>102354</v>
      </c>
      <c r="G234" s="16">
        <v>257790</v>
      </c>
      <c r="H234" s="18">
        <v>124484</v>
      </c>
      <c r="I234" s="18">
        <v>133306</v>
      </c>
      <c r="J234" s="34">
        <v>105608</v>
      </c>
      <c r="K234" s="41">
        <v>2609</v>
      </c>
      <c r="L234" s="16">
        <v>1156</v>
      </c>
      <c r="M234" s="16">
        <v>1453</v>
      </c>
      <c r="N234" s="17">
        <v>1796</v>
      </c>
      <c r="O234" s="16">
        <v>260399</v>
      </c>
      <c r="P234" s="18">
        <v>125640</v>
      </c>
      <c r="Q234" s="18">
        <v>134759</v>
      </c>
      <c r="R234" s="34">
        <v>107404</v>
      </c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</row>
    <row r="235" spans="2:46" s="32" customFormat="1" ht="16.5" customHeight="1" hidden="1">
      <c r="B235" s="33" t="s">
        <v>12</v>
      </c>
      <c r="C235" s="16">
        <v>209854</v>
      </c>
      <c r="D235" s="16">
        <v>103005</v>
      </c>
      <c r="E235" s="16">
        <v>106849</v>
      </c>
      <c r="F235" s="17">
        <v>85707</v>
      </c>
      <c r="G235" s="16">
        <v>209550</v>
      </c>
      <c r="H235" s="18">
        <v>103727</v>
      </c>
      <c r="I235" s="18">
        <v>105823</v>
      </c>
      <c r="J235" s="34">
        <v>87696</v>
      </c>
      <c r="K235" s="41">
        <v>3033</v>
      </c>
      <c r="L235" s="16">
        <v>1360</v>
      </c>
      <c r="M235" s="16">
        <v>1673</v>
      </c>
      <c r="N235" s="17">
        <v>2118</v>
      </c>
      <c r="O235" s="16">
        <v>212583</v>
      </c>
      <c r="P235" s="18">
        <v>105087</v>
      </c>
      <c r="Q235" s="18">
        <v>107496</v>
      </c>
      <c r="R235" s="34">
        <v>89814</v>
      </c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</row>
    <row r="236" spans="2:46" s="32" customFormat="1" ht="16.5" customHeight="1" hidden="1" thickBot="1">
      <c r="B236" s="36" t="s">
        <v>13</v>
      </c>
      <c r="C236" s="38">
        <v>247498</v>
      </c>
      <c r="D236" s="23">
        <v>119900</v>
      </c>
      <c r="E236" s="23">
        <v>127598</v>
      </c>
      <c r="F236" s="24">
        <v>94087</v>
      </c>
      <c r="G236" s="23">
        <v>250238</v>
      </c>
      <c r="H236" s="25">
        <v>121877</v>
      </c>
      <c r="I236" s="25">
        <v>128361</v>
      </c>
      <c r="J236" s="37">
        <v>97592</v>
      </c>
      <c r="K236" s="42">
        <v>2840</v>
      </c>
      <c r="L236" s="23">
        <v>1270</v>
      </c>
      <c r="M236" s="23">
        <v>1570</v>
      </c>
      <c r="N236" s="24">
        <v>1582</v>
      </c>
      <c r="O236" s="23">
        <v>253078</v>
      </c>
      <c r="P236" s="25">
        <v>123147</v>
      </c>
      <c r="Q236" s="25">
        <v>129931</v>
      </c>
      <c r="R236" s="37">
        <v>99174</v>
      </c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</row>
    <row r="237" spans="2:46" s="32" customFormat="1" ht="16.5" customHeight="1" thickBot="1">
      <c r="B237" s="50" t="s">
        <v>82</v>
      </c>
      <c r="C237" s="71">
        <v>716266</v>
      </c>
      <c r="D237" s="51">
        <v>348079</v>
      </c>
      <c r="E237" s="51">
        <v>368187</v>
      </c>
      <c r="F237" s="52">
        <v>283000</v>
      </c>
      <c r="G237" s="71">
        <v>717908</v>
      </c>
      <c r="H237" s="53">
        <v>350292</v>
      </c>
      <c r="I237" s="53">
        <v>367616</v>
      </c>
      <c r="J237" s="55">
        <v>291808</v>
      </c>
      <c r="K237" s="54">
        <v>8491</v>
      </c>
      <c r="L237" s="51">
        <v>3781</v>
      </c>
      <c r="M237" s="51">
        <v>4710</v>
      </c>
      <c r="N237" s="52">
        <v>5436</v>
      </c>
      <c r="O237" s="71">
        <v>726399</v>
      </c>
      <c r="P237" s="53">
        <v>354073</v>
      </c>
      <c r="Q237" s="53">
        <v>372326</v>
      </c>
      <c r="R237" s="55">
        <v>297244</v>
      </c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</row>
    <row r="238" spans="2:46" s="32" customFormat="1" ht="16.5" customHeight="1" hidden="1">
      <c r="B238" s="33" t="s">
        <v>11</v>
      </c>
      <c r="C238" s="16">
        <v>258612</v>
      </c>
      <c r="D238" s="16">
        <v>125007</v>
      </c>
      <c r="E238" s="16">
        <v>133605</v>
      </c>
      <c r="F238" s="17">
        <v>102541</v>
      </c>
      <c r="G238" s="16">
        <v>257785</v>
      </c>
      <c r="H238" s="18">
        <v>124492</v>
      </c>
      <c r="I238" s="18">
        <v>133293</v>
      </c>
      <c r="J238" s="34">
        <v>105799</v>
      </c>
      <c r="K238" s="41">
        <v>2651</v>
      </c>
      <c r="L238" s="16">
        <v>1180</v>
      </c>
      <c r="M238" s="16">
        <v>1471</v>
      </c>
      <c r="N238" s="17">
        <v>1792</v>
      </c>
      <c r="O238" s="16">
        <v>260436</v>
      </c>
      <c r="P238" s="18">
        <v>125672</v>
      </c>
      <c r="Q238" s="18">
        <v>134764</v>
      </c>
      <c r="R238" s="34">
        <v>107591</v>
      </c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</row>
    <row r="239" spans="2:46" s="32" customFormat="1" ht="16.5" customHeight="1" hidden="1">
      <c r="B239" s="33" t="s">
        <v>12</v>
      </c>
      <c r="C239" s="16">
        <v>210161</v>
      </c>
      <c r="D239" s="16">
        <v>103145</v>
      </c>
      <c r="E239" s="16">
        <v>107016</v>
      </c>
      <c r="F239" s="17">
        <v>86091</v>
      </c>
      <c r="G239" s="16">
        <v>209863</v>
      </c>
      <c r="H239" s="18">
        <v>103887</v>
      </c>
      <c r="I239" s="18">
        <v>105976</v>
      </c>
      <c r="J239" s="34">
        <v>88111</v>
      </c>
      <c r="K239" s="41">
        <v>3027</v>
      </c>
      <c r="L239" s="16">
        <v>1340</v>
      </c>
      <c r="M239" s="16">
        <v>1687</v>
      </c>
      <c r="N239" s="17">
        <v>2087</v>
      </c>
      <c r="O239" s="16">
        <v>212890</v>
      </c>
      <c r="P239" s="18">
        <v>105227</v>
      </c>
      <c r="Q239" s="18">
        <v>107663</v>
      </c>
      <c r="R239" s="34">
        <v>90198</v>
      </c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</row>
    <row r="240" spans="2:46" s="32" customFormat="1" ht="16.5" customHeight="1" hidden="1" thickBot="1">
      <c r="B240" s="36" t="s">
        <v>13</v>
      </c>
      <c r="C240" s="38">
        <v>247493</v>
      </c>
      <c r="D240" s="23">
        <v>119927</v>
      </c>
      <c r="E240" s="23">
        <v>127566</v>
      </c>
      <c r="F240" s="24">
        <v>94368</v>
      </c>
      <c r="G240" s="23">
        <v>250260</v>
      </c>
      <c r="H240" s="25">
        <v>121913</v>
      </c>
      <c r="I240" s="25">
        <v>128347</v>
      </c>
      <c r="J240" s="37">
        <v>97898</v>
      </c>
      <c r="K240" s="42">
        <v>2813</v>
      </c>
      <c r="L240" s="23">
        <v>1261</v>
      </c>
      <c r="M240" s="23">
        <v>1552</v>
      </c>
      <c r="N240" s="24">
        <v>1557</v>
      </c>
      <c r="O240" s="23">
        <v>253073</v>
      </c>
      <c r="P240" s="25">
        <v>123174</v>
      </c>
      <c r="Q240" s="25">
        <v>129899</v>
      </c>
      <c r="R240" s="37">
        <v>99455</v>
      </c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</row>
    <row r="241" spans="2:46" s="32" customFormat="1" ht="16.5" customHeight="1" thickBot="1">
      <c r="B241" s="50" t="s">
        <v>83</v>
      </c>
      <c r="C241" s="51">
        <v>716173</v>
      </c>
      <c r="D241" s="51">
        <v>348000</v>
      </c>
      <c r="E241" s="51">
        <v>368173</v>
      </c>
      <c r="F241" s="52">
        <v>283107</v>
      </c>
      <c r="G241" s="71">
        <v>717869</v>
      </c>
      <c r="H241" s="53">
        <v>350260</v>
      </c>
      <c r="I241" s="53">
        <v>367609</v>
      </c>
      <c r="J241" s="55">
        <v>292016</v>
      </c>
      <c r="K241" s="54">
        <v>8437</v>
      </c>
      <c r="L241" s="51">
        <v>3734</v>
      </c>
      <c r="M241" s="51">
        <v>4703</v>
      </c>
      <c r="N241" s="52">
        <v>5335</v>
      </c>
      <c r="O241" s="71">
        <v>726306</v>
      </c>
      <c r="P241" s="53">
        <v>353994</v>
      </c>
      <c r="Q241" s="53">
        <v>372312</v>
      </c>
      <c r="R241" s="55">
        <v>297351</v>
      </c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</row>
    <row r="242" spans="2:46" s="32" customFormat="1" ht="16.5" customHeight="1" hidden="1">
      <c r="B242" s="33" t="s">
        <v>11</v>
      </c>
      <c r="C242" s="16">
        <v>258586</v>
      </c>
      <c r="D242" s="16">
        <v>124984</v>
      </c>
      <c r="E242" s="16">
        <v>133602</v>
      </c>
      <c r="F242" s="17">
        <v>102555</v>
      </c>
      <c r="G242" s="16">
        <v>257801</v>
      </c>
      <c r="H242" s="18">
        <v>124497</v>
      </c>
      <c r="I242" s="18">
        <v>133304</v>
      </c>
      <c r="J242" s="34">
        <v>105870</v>
      </c>
      <c r="K242" s="41">
        <v>2609</v>
      </c>
      <c r="L242" s="16">
        <v>1152</v>
      </c>
      <c r="M242" s="16">
        <v>1457</v>
      </c>
      <c r="N242" s="17">
        <v>1735</v>
      </c>
      <c r="O242" s="16">
        <v>260410</v>
      </c>
      <c r="P242" s="18">
        <v>125649</v>
      </c>
      <c r="Q242" s="18">
        <v>134761</v>
      </c>
      <c r="R242" s="34">
        <v>107605</v>
      </c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</row>
    <row r="243" spans="2:46" s="32" customFormat="1" ht="16.5" customHeight="1" hidden="1">
      <c r="B243" s="33" t="s">
        <v>12</v>
      </c>
      <c r="C243" s="16">
        <v>210177</v>
      </c>
      <c r="D243" s="16">
        <v>103147</v>
      </c>
      <c r="E243" s="16">
        <v>107030</v>
      </c>
      <c r="F243" s="17">
        <v>86140</v>
      </c>
      <c r="G243" s="16">
        <v>209887</v>
      </c>
      <c r="H243" s="18">
        <v>103892</v>
      </c>
      <c r="I243" s="18">
        <v>105995</v>
      </c>
      <c r="J243" s="34">
        <v>88190</v>
      </c>
      <c r="K243" s="41">
        <v>3019</v>
      </c>
      <c r="L243" s="16">
        <v>1337</v>
      </c>
      <c r="M243" s="16">
        <v>1682</v>
      </c>
      <c r="N243" s="17">
        <v>2057</v>
      </c>
      <c r="O243" s="16">
        <v>212906</v>
      </c>
      <c r="P243" s="18">
        <v>105229</v>
      </c>
      <c r="Q243" s="18">
        <v>107677</v>
      </c>
      <c r="R243" s="34">
        <v>90247</v>
      </c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</row>
    <row r="244" spans="2:46" s="32" customFormat="1" ht="16.5" customHeight="1" hidden="1" thickBot="1">
      <c r="B244" s="36" t="s">
        <v>13</v>
      </c>
      <c r="C244" s="38">
        <v>247410</v>
      </c>
      <c r="D244" s="23">
        <v>119869</v>
      </c>
      <c r="E244" s="23">
        <v>127541</v>
      </c>
      <c r="F244" s="24">
        <v>94412</v>
      </c>
      <c r="G244" s="23">
        <v>250181</v>
      </c>
      <c r="H244" s="25">
        <v>121871</v>
      </c>
      <c r="I244" s="25">
        <v>128310</v>
      </c>
      <c r="J244" s="37">
        <v>97956</v>
      </c>
      <c r="K244" s="42">
        <v>2809</v>
      </c>
      <c r="L244" s="23">
        <v>1245</v>
      </c>
      <c r="M244" s="23">
        <v>1564</v>
      </c>
      <c r="N244" s="24">
        <v>1543</v>
      </c>
      <c r="O244" s="23">
        <v>252990</v>
      </c>
      <c r="P244" s="25">
        <v>123116</v>
      </c>
      <c r="Q244" s="25">
        <v>129874</v>
      </c>
      <c r="R244" s="37">
        <v>99499</v>
      </c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</row>
    <row r="245" spans="2:46" s="32" customFormat="1" ht="16.5" customHeight="1" thickBot="1">
      <c r="B245" s="50" t="s">
        <v>84</v>
      </c>
      <c r="C245" s="71">
        <v>716018</v>
      </c>
      <c r="D245" s="51">
        <v>347967</v>
      </c>
      <c r="E245" s="51">
        <v>368051</v>
      </c>
      <c r="F245" s="52">
        <v>283174</v>
      </c>
      <c r="G245" s="71">
        <v>717734</v>
      </c>
      <c r="H245" s="53">
        <v>350242</v>
      </c>
      <c r="I245" s="53">
        <v>367492</v>
      </c>
      <c r="J245" s="55">
        <v>292151</v>
      </c>
      <c r="K245" s="54">
        <v>8417</v>
      </c>
      <c r="L245" s="51">
        <v>3719</v>
      </c>
      <c r="M245" s="51">
        <v>4698</v>
      </c>
      <c r="N245" s="52">
        <v>5267</v>
      </c>
      <c r="O245" s="71">
        <v>726151</v>
      </c>
      <c r="P245" s="53">
        <v>353961</v>
      </c>
      <c r="Q245" s="53">
        <v>372190</v>
      </c>
      <c r="R245" s="55">
        <v>297418</v>
      </c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</row>
    <row r="246" spans="2:46" s="32" customFormat="1" ht="16.5" customHeight="1" hidden="1">
      <c r="B246" s="33" t="s">
        <v>11</v>
      </c>
      <c r="C246" s="16">
        <v>258492</v>
      </c>
      <c r="D246" s="16">
        <v>124975</v>
      </c>
      <c r="E246" s="16">
        <v>133517</v>
      </c>
      <c r="F246" s="17">
        <v>102567</v>
      </c>
      <c r="G246" s="16">
        <v>257708</v>
      </c>
      <c r="H246" s="18">
        <v>124488</v>
      </c>
      <c r="I246" s="18">
        <v>133220</v>
      </c>
      <c r="J246" s="34">
        <v>105912</v>
      </c>
      <c r="K246" s="41">
        <v>2608</v>
      </c>
      <c r="L246" s="16">
        <v>1152</v>
      </c>
      <c r="M246" s="16">
        <v>1456</v>
      </c>
      <c r="N246" s="17">
        <v>1705</v>
      </c>
      <c r="O246" s="16">
        <v>260316</v>
      </c>
      <c r="P246" s="18">
        <v>125640</v>
      </c>
      <c r="Q246" s="18">
        <v>134676</v>
      </c>
      <c r="R246" s="34">
        <v>107617</v>
      </c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</row>
    <row r="247" spans="2:46" s="32" customFormat="1" ht="16.5" customHeight="1" hidden="1">
      <c r="B247" s="33" t="s">
        <v>12</v>
      </c>
      <c r="C247" s="16">
        <v>210213</v>
      </c>
      <c r="D247" s="16">
        <v>103156</v>
      </c>
      <c r="E247" s="16">
        <v>107057</v>
      </c>
      <c r="F247" s="17">
        <v>86181</v>
      </c>
      <c r="G247" s="16">
        <v>209924</v>
      </c>
      <c r="H247" s="18">
        <v>103908</v>
      </c>
      <c r="I247" s="18">
        <v>106016</v>
      </c>
      <c r="J247" s="34">
        <v>88251</v>
      </c>
      <c r="K247" s="41">
        <v>3018</v>
      </c>
      <c r="L247" s="16">
        <v>1330</v>
      </c>
      <c r="M247" s="16">
        <v>1688</v>
      </c>
      <c r="N247" s="17">
        <v>2037</v>
      </c>
      <c r="O247" s="16">
        <v>212942</v>
      </c>
      <c r="P247" s="18">
        <v>105238</v>
      </c>
      <c r="Q247" s="18">
        <v>107704</v>
      </c>
      <c r="R247" s="34">
        <v>90288</v>
      </c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</row>
    <row r="248" spans="2:46" s="32" customFormat="1" ht="16.5" customHeight="1" hidden="1" thickBot="1">
      <c r="B248" s="36" t="s">
        <v>13</v>
      </c>
      <c r="C248" s="38">
        <v>247313</v>
      </c>
      <c r="D248" s="23">
        <v>119836</v>
      </c>
      <c r="E248" s="23">
        <v>127477</v>
      </c>
      <c r="F248" s="24">
        <v>94426</v>
      </c>
      <c r="G248" s="23">
        <v>250102</v>
      </c>
      <c r="H248" s="25">
        <v>121846</v>
      </c>
      <c r="I248" s="25">
        <v>128256</v>
      </c>
      <c r="J248" s="37">
        <v>97988</v>
      </c>
      <c r="K248" s="42">
        <v>2791</v>
      </c>
      <c r="L248" s="23">
        <v>1237</v>
      </c>
      <c r="M248" s="23">
        <v>1554</v>
      </c>
      <c r="N248" s="24">
        <v>1525</v>
      </c>
      <c r="O248" s="23">
        <v>252893</v>
      </c>
      <c r="P248" s="25">
        <v>123083</v>
      </c>
      <c r="Q248" s="25">
        <v>129810</v>
      </c>
      <c r="R248" s="37">
        <v>99513</v>
      </c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</row>
    <row r="249" spans="2:46" s="32" customFormat="1" ht="16.5" customHeight="1" thickBot="1">
      <c r="B249" s="50" t="s">
        <v>85</v>
      </c>
      <c r="C249" s="51">
        <v>715990</v>
      </c>
      <c r="D249" s="51">
        <v>347929</v>
      </c>
      <c r="E249" s="51">
        <v>368061</v>
      </c>
      <c r="F249" s="52">
        <v>283240</v>
      </c>
      <c r="G249" s="51">
        <v>717676</v>
      </c>
      <c r="H249" s="53">
        <v>350190</v>
      </c>
      <c r="I249" s="53">
        <v>367486</v>
      </c>
      <c r="J249" s="55">
        <v>292255</v>
      </c>
      <c r="K249" s="67">
        <v>8447</v>
      </c>
      <c r="L249" s="51">
        <v>3733</v>
      </c>
      <c r="M249" s="51">
        <v>4714</v>
      </c>
      <c r="N249" s="52">
        <v>5229</v>
      </c>
      <c r="O249" s="51">
        <v>726123</v>
      </c>
      <c r="P249" s="53">
        <v>353923</v>
      </c>
      <c r="Q249" s="53">
        <v>372200</v>
      </c>
      <c r="R249" s="55">
        <v>297484</v>
      </c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</row>
    <row r="250" spans="2:46" s="32" customFormat="1" ht="16.5" customHeight="1" hidden="1">
      <c r="B250" s="33" t="s">
        <v>11</v>
      </c>
      <c r="C250" s="16">
        <v>258505</v>
      </c>
      <c r="D250" s="16">
        <v>124989</v>
      </c>
      <c r="E250" s="16">
        <v>133516</v>
      </c>
      <c r="F250" s="17">
        <v>102595</v>
      </c>
      <c r="G250" s="16">
        <v>257708</v>
      </c>
      <c r="H250" s="18">
        <v>124488</v>
      </c>
      <c r="I250" s="18">
        <v>133220</v>
      </c>
      <c r="J250" s="34">
        <v>105955</v>
      </c>
      <c r="K250" s="41">
        <v>2621</v>
      </c>
      <c r="L250" s="16">
        <v>1166</v>
      </c>
      <c r="M250" s="16">
        <v>1455</v>
      </c>
      <c r="N250" s="17">
        <v>1690</v>
      </c>
      <c r="O250" s="16">
        <v>260329</v>
      </c>
      <c r="P250" s="18">
        <v>125654</v>
      </c>
      <c r="Q250" s="18">
        <v>134675</v>
      </c>
      <c r="R250" s="34">
        <v>107645</v>
      </c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</row>
    <row r="251" spans="2:46" s="32" customFormat="1" ht="16.5" customHeight="1" hidden="1">
      <c r="B251" s="33" t="s">
        <v>12</v>
      </c>
      <c r="C251" s="16">
        <v>210334</v>
      </c>
      <c r="D251" s="16">
        <v>103215</v>
      </c>
      <c r="E251" s="16">
        <v>107119</v>
      </c>
      <c r="F251" s="17">
        <v>86228</v>
      </c>
      <c r="G251" s="16">
        <v>210018</v>
      </c>
      <c r="H251" s="18">
        <v>103962</v>
      </c>
      <c r="I251" s="18">
        <v>106056</v>
      </c>
      <c r="J251" s="34">
        <v>88304</v>
      </c>
      <c r="K251" s="41">
        <v>3045</v>
      </c>
      <c r="L251" s="16">
        <v>1335</v>
      </c>
      <c r="M251" s="16">
        <v>1710</v>
      </c>
      <c r="N251" s="17">
        <v>2031</v>
      </c>
      <c r="O251" s="16">
        <v>213063</v>
      </c>
      <c r="P251" s="18">
        <v>105297</v>
      </c>
      <c r="Q251" s="18">
        <v>107766</v>
      </c>
      <c r="R251" s="34">
        <v>90335</v>
      </c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</row>
    <row r="252" spans="2:46" s="32" customFormat="1" ht="16.5" customHeight="1" hidden="1" thickBot="1">
      <c r="B252" s="36" t="s">
        <v>13</v>
      </c>
      <c r="C252" s="38">
        <v>247151</v>
      </c>
      <c r="D252" s="23">
        <v>119725</v>
      </c>
      <c r="E252" s="23">
        <v>127426</v>
      </c>
      <c r="F252" s="24">
        <v>94417</v>
      </c>
      <c r="G252" s="23">
        <v>249950</v>
      </c>
      <c r="H252" s="25">
        <v>121740</v>
      </c>
      <c r="I252" s="25">
        <v>128210</v>
      </c>
      <c r="J252" s="37">
        <v>97996</v>
      </c>
      <c r="K252" s="42">
        <v>2781</v>
      </c>
      <c r="L252" s="23">
        <v>1232</v>
      </c>
      <c r="M252" s="23">
        <v>1549</v>
      </c>
      <c r="N252" s="24">
        <v>1508</v>
      </c>
      <c r="O252" s="23">
        <v>252731</v>
      </c>
      <c r="P252" s="25">
        <v>122972</v>
      </c>
      <c r="Q252" s="25">
        <v>129759</v>
      </c>
      <c r="R252" s="37">
        <v>99504</v>
      </c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</row>
    <row r="253" spans="2:46" s="32" customFormat="1" ht="16.5" customHeight="1">
      <c r="B253" s="50" t="s">
        <v>86</v>
      </c>
      <c r="C253" s="71">
        <v>715827</v>
      </c>
      <c r="D253" s="51">
        <v>347843</v>
      </c>
      <c r="E253" s="51">
        <v>367984</v>
      </c>
      <c r="F253" s="52">
        <v>283269</v>
      </c>
      <c r="G253" s="71">
        <v>717588</v>
      </c>
      <c r="H253" s="53">
        <v>350141</v>
      </c>
      <c r="I253" s="53">
        <v>367447</v>
      </c>
      <c r="J253" s="55">
        <v>292411</v>
      </c>
      <c r="K253" s="54">
        <v>8372</v>
      </c>
      <c r="L253" s="51">
        <v>3696</v>
      </c>
      <c r="M253" s="51">
        <v>4676</v>
      </c>
      <c r="N253" s="52">
        <v>5102</v>
      </c>
      <c r="O253" s="71">
        <v>725960</v>
      </c>
      <c r="P253" s="53">
        <v>353837</v>
      </c>
      <c r="Q253" s="53">
        <v>372123</v>
      </c>
      <c r="R253" s="55">
        <v>297513</v>
      </c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</row>
    <row r="254" spans="2:46" s="32" customFormat="1" ht="16.5" customHeight="1">
      <c r="B254" s="33" t="s">
        <v>11</v>
      </c>
      <c r="C254" s="16">
        <v>258474</v>
      </c>
      <c r="D254" s="16">
        <v>124972</v>
      </c>
      <c r="E254" s="16">
        <v>133502</v>
      </c>
      <c r="F254" s="17">
        <v>102648</v>
      </c>
      <c r="G254" s="16">
        <v>257688</v>
      </c>
      <c r="H254" s="18">
        <v>124480</v>
      </c>
      <c r="I254" s="18">
        <v>133208</v>
      </c>
      <c r="J254" s="34">
        <v>106038</v>
      </c>
      <c r="K254" s="41">
        <v>2610</v>
      </c>
      <c r="L254" s="16">
        <v>1157</v>
      </c>
      <c r="M254" s="16">
        <v>1453</v>
      </c>
      <c r="N254" s="17">
        <v>1660</v>
      </c>
      <c r="O254" s="16">
        <v>260298</v>
      </c>
      <c r="P254" s="18">
        <v>125637</v>
      </c>
      <c r="Q254" s="18">
        <v>134661</v>
      </c>
      <c r="R254" s="34">
        <v>107698</v>
      </c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</row>
    <row r="255" spans="2:46" s="32" customFormat="1" ht="16.5" customHeight="1">
      <c r="B255" s="33" t="s">
        <v>12</v>
      </c>
      <c r="C255" s="16">
        <v>210323</v>
      </c>
      <c r="D255" s="16">
        <v>103204</v>
      </c>
      <c r="E255" s="16">
        <v>107119</v>
      </c>
      <c r="F255" s="17">
        <v>86245</v>
      </c>
      <c r="G255" s="16">
        <v>210008</v>
      </c>
      <c r="H255" s="18">
        <v>103954</v>
      </c>
      <c r="I255" s="18">
        <v>106054</v>
      </c>
      <c r="J255" s="34">
        <v>88348</v>
      </c>
      <c r="K255" s="41">
        <v>3044</v>
      </c>
      <c r="L255" s="16">
        <v>1332</v>
      </c>
      <c r="M255" s="16">
        <v>1712</v>
      </c>
      <c r="N255" s="17">
        <v>2004</v>
      </c>
      <c r="O255" s="16">
        <v>213052</v>
      </c>
      <c r="P255" s="18">
        <v>105286</v>
      </c>
      <c r="Q255" s="18">
        <v>107766</v>
      </c>
      <c r="R255" s="34">
        <v>90352</v>
      </c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</row>
    <row r="256" spans="2:46" s="32" customFormat="1" ht="16.5" customHeight="1" thickBot="1">
      <c r="B256" s="36" t="s">
        <v>13</v>
      </c>
      <c r="C256" s="38">
        <v>247030</v>
      </c>
      <c r="D256" s="23">
        <v>119667</v>
      </c>
      <c r="E256" s="23">
        <v>127363</v>
      </c>
      <c r="F256" s="24">
        <v>94376</v>
      </c>
      <c r="G256" s="23">
        <v>249892</v>
      </c>
      <c r="H256" s="25">
        <v>121707</v>
      </c>
      <c r="I256" s="25">
        <v>128185</v>
      </c>
      <c r="J256" s="37">
        <v>98025</v>
      </c>
      <c r="K256" s="42">
        <v>2718</v>
      </c>
      <c r="L256" s="23">
        <v>1207</v>
      </c>
      <c r="M256" s="23">
        <v>1511</v>
      </c>
      <c r="N256" s="24">
        <v>1438</v>
      </c>
      <c r="O256" s="23">
        <v>252610</v>
      </c>
      <c r="P256" s="25">
        <v>122914</v>
      </c>
      <c r="Q256" s="25">
        <v>129696</v>
      </c>
      <c r="R256" s="37">
        <v>99463</v>
      </c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</row>
    <row r="257" spans="2:46" s="32" customFormat="1" ht="16.5" customHeight="1">
      <c r="B257" s="50" t="s">
        <v>87</v>
      </c>
      <c r="C257" s="51">
        <v>716197</v>
      </c>
      <c r="D257" s="51">
        <v>348609</v>
      </c>
      <c r="E257" s="51">
        <v>367588</v>
      </c>
      <c r="F257" s="52">
        <v>279019</v>
      </c>
      <c r="G257" s="71">
        <v>717497</v>
      </c>
      <c r="H257" s="53">
        <v>350091</v>
      </c>
      <c r="I257" s="53">
        <v>367406</v>
      </c>
      <c r="J257" s="55">
        <v>292560</v>
      </c>
      <c r="K257" s="54">
        <v>8327</v>
      </c>
      <c r="L257" s="51">
        <v>3682</v>
      </c>
      <c r="M257" s="51">
        <v>4645</v>
      </c>
      <c r="N257" s="52">
        <v>5039</v>
      </c>
      <c r="O257" s="71">
        <v>725824</v>
      </c>
      <c r="P257" s="53">
        <v>353773</v>
      </c>
      <c r="Q257" s="53">
        <v>372051</v>
      </c>
      <c r="R257" s="55">
        <v>297599</v>
      </c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</row>
    <row r="258" spans="2:46" s="32" customFormat="1" ht="16.5" customHeight="1">
      <c r="B258" s="33" t="s">
        <v>11</v>
      </c>
      <c r="C258" s="16">
        <v>255375</v>
      </c>
      <c r="D258" s="16">
        <v>123042</v>
      </c>
      <c r="E258" s="16">
        <v>132333</v>
      </c>
      <c r="F258" s="17">
        <v>98767</v>
      </c>
      <c r="G258" s="16">
        <v>257556</v>
      </c>
      <c r="H258" s="18">
        <v>124418</v>
      </c>
      <c r="I258" s="18">
        <v>133138</v>
      </c>
      <c r="J258" s="34">
        <v>106071</v>
      </c>
      <c r="K258" s="41">
        <v>2574</v>
      </c>
      <c r="L258" s="16">
        <v>1146</v>
      </c>
      <c r="M258" s="16">
        <v>1428</v>
      </c>
      <c r="N258" s="17">
        <v>1622</v>
      </c>
      <c r="O258" s="16">
        <v>260130</v>
      </c>
      <c r="P258" s="18">
        <v>125564</v>
      </c>
      <c r="Q258" s="18">
        <v>134566</v>
      </c>
      <c r="R258" s="34">
        <v>107693</v>
      </c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</row>
    <row r="259" spans="2:46" s="32" customFormat="1" ht="16.5" customHeight="1">
      <c r="B259" s="33" t="s">
        <v>12</v>
      </c>
      <c r="C259" s="16">
        <v>213059</v>
      </c>
      <c r="D259" s="16">
        <v>105195</v>
      </c>
      <c r="E259" s="16">
        <v>107864</v>
      </c>
      <c r="F259" s="17">
        <v>87433</v>
      </c>
      <c r="G259" s="16">
        <v>210150</v>
      </c>
      <c r="H259" s="18">
        <v>103989</v>
      </c>
      <c r="I259" s="18">
        <v>106161</v>
      </c>
      <c r="J259" s="34">
        <v>88427</v>
      </c>
      <c r="K259" s="41">
        <v>3039</v>
      </c>
      <c r="L259" s="16">
        <v>1333</v>
      </c>
      <c r="M259" s="16">
        <v>1706</v>
      </c>
      <c r="N259" s="17">
        <v>1984</v>
      </c>
      <c r="O259" s="16">
        <v>213189</v>
      </c>
      <c r="P259" s="18">
        <v>105322</v>
      </c>
      <c r="Q259" s="18">
        <v>107867</v>
      </c>
      <c r="R259" s="34">
        <v>90411</v>
      </c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</row>
    <row r="260" spans="2:46" s="32" customFormat="1" ht="16.5" customHeight="1" thickBot="1">
      <c r="B260" s="36" t="s">
        <v>13</v>
      </c>
      <c r="C260" s="38">
        <v>247763</v>
      </c>
      <c r="D260" s="23">
        <v>120372</v>
      </c>
      <c r="E260" s="23">
        <v>127391</v>
      </c>
      <c r="F260" s="24">
        <v>92819</v>
      </c>
      <c r="G260" s="23">
        <v>249791</v>
      </c>
      <c r="H260" s="25">
        <v>121684</v>
      </c>
      <c r="I260" s="25">
        <v>128107</v>
      </c>
      <c r="J260" s="37">
        <v>98062</v>
      </c>
      <c r="K260" s="42">
        <v>2714</v>
      </c>
      <c r="L260" s="23">
        <v>1203</v>
      </c>
      <c r="M260" s="23">
        <v>1511</v>
      </c>
      <c r="N260" s="24">
        <v>1433</v>
      </c>
      <c r="O260" s="23">
        <v>252505</v>
      </c>
      <c r="P260" s="25">
        <v>122887</v>
      </c>
      <c r="Q260" s="25">
        <v>129618</v>
      </c>
      <c r="R260" s="37">
        <v>99495</v>
      </c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</row>
    <row r="261" spans="2:46" s="32" customFormat="1" ht="16.5" customHeight="1" hidden="1">
      <c r="B261" s="33" t="s">
        <v>88</v>
      </c>
      <c r="C261" s="35"/>
      <c r="D261" s="16"/>
      <c r="E261" s="16"/>
      <c r="F261" s="17"/>
      <c r="G261" s="35"/>
      <c r="H261" s="18"/>
      <c r="I261" s="18"/>
      <c r="J261" s="34"/>
      <c r="K261" s="19"/>
      <c r="L261" s="16"/>
      <c r="M261" s="16"/>
      <c r="N261" s="17"/>
      <c r="O261" s="35"/>
      <c r="P261" s="18"/>
      <c r="Q261" s="18"/>
      <c r="R261" s="34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</row>
    <row r="262" spans="2:46" s="32" customFormat="1" ht="16.5" customHeight="1" hidden="1">
      <c r="B262" s="33" t="s">
        <v>11</v>
      </c>
      <c r="C262" s="16"/>
      <c r="D262" s="16"/>
      <c r="E262" s="16"/>
      <c r="F262" s="17"/>
      <c r="G262" s="16"/>
      <c r="H262" s="18"/>
      <c r="I262" s="18"/>
      <c r="J262" s="34"/>
      <c r="K262" s="41"/>
      <c r="L262" s="16"/>
      <c r="M262" s="16"/>
      <c r="N262" s="17"/>
      <c r="O262" s="16"/>
      <c r="P262" s="18"/>
      <c r="Q262" s="18"/>
      <c r="R262" s="34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</row>
    <row r="263" spans="2:46" s="32" customFormat="1" ht="16.5" customHeight="1" hidden="1">
      <c r="B263" s="33" t="s">
        <v>12</v>
      </c>
      <c r="C263" s="16"/>
      <c r="D263" s="16"/>
      <c r="E263" s="16"/>
      <c r="F263" s="17"/>
      <c r="G263" s="16"/>
      <c r="H263" s="18"/>
      <c r="I263" s="18"/>
      <c r="J263" s="34"/>
      <c r="K263" s="41"/>
      <c r="L263" s="16"/>
      <c r="M263" s="16"/>
      <c r="N263" s="17"/>
      <c r="O263" s="16"/>
      <c r="P263" s="18"/>
      <c r="Q263" s="18"/>
      <c r="R263" s="34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</row>
    <row r="264" spans="2:46" s="32" customFormat="1" ht="16.5" customHeight="1" hidden="1" thickBot="1">
      <c r="B264" s="36" t="s">
        <v>13</v>
      </c>
      <c r="C264" s="38"/>
      <c r="D264" s="23"/>
      <c r="E264" s="23"/>
      <c r="F264" s="24"/>
      <c r="G264" s="23"/>
      <c r="H264" s="25"/>
      <c r="I264" s="25"/>
      <c r="J264" s="37"/>
      <c r="K264" s="42"/>
      <c r="L264" s="23"/>
      <c r="M264" s="23"/>
      <c r="N264" s="24"/>
      <c r="O264" s="23"/>
      <c r="P264" s="25"/>
      <c r="Q264" s="25"/>
      <c r="R264" s="37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</row>
    <row r="265" spans="2:46" s="32" customFormat="1" ht="16.5" customHeight="1" hidden="1">
      <c r="B265" s="50" t="s">
        <v>89</v>
      </c>
      <c r="C265" s="51"/>
      <c r="D265" s="51"/>
      <c r="E265" s="51"/>
      <c r="F265" s="52"/>
      <c r="G265" s="51"/>
      <c r="H265" s="53"/>
      <c r="I265" s="53"/>
      <c r="J265" s="55"/>
      <c r="K265" s="67"/>
      <c r="L265" s="51"/>
      <c r="M265" s="51"/>
      <c r="N265" s="52"/>
      <c r="O265" s="51"/>
      <c r="P265" s="53"/>
      <c r="Q265" s="53"/>
      <c r="R265" s="55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</row>
    <row r="266" spans="2:46" s="32" customFormat="1" ht="16.5" customHeight="1" hidden="1">
      <c r="B266" s="33" t="s">
        <v>11</v>
      </c>
      <c r="C266" s="16"/>
      <c r="D266" s="16"/>
      <c r="E266" s="16"/>
      <c r="F266" s="17"/>
      <c r="G266" s="16"/>
      <c r="H266" s="18"/>
      <c r="I266" s="18"/>
      <c r="J266" s="34"/>
      <c r="K266" s="41"/>
      <c r="L266" s="16"/>
      <c r="M266" s="16"/>
      <c r="N266" s="17"/>
      <c r="O266" s="16"/>
      <c r="P266" s="18"/>
      <c r="Q266" s="18"/>
      <c r="R266" s="34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</row>
    <row r="267" spans="2:46" s="32" customFormat="1" ht="16.5" customHeight="1" hidden="1">
      <c r="B267" s="33" t="s">
        <v>12</v>
      </c>
      <c r="C267" s="16"/>
      <c r="D267" s="16"/>
      <c r="E267" s="16"/>
      <c r="F267" s="17"/>
      <c r="G267" s="16"/>
      <c r="H267" s="18"/>
      <c r="I267" s="18"/>
      <c r="J267" s="34"/>
      <c r="K267" s="41"/>
      <c r="L267" s="16"/>
      <c r="M267" s="16"/>
      <c r="N267" s="17"/>
      <c r="O267" s="16"/>
      <c r="P267" s="18"/>
      <c r="Q267" s="18"/>
      <c r="R267" s="34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</row>
    <row r="268" spans="2:46" s="32" customFormat="1" ht="16.5" customHeight="1" hidden="1" thickBot="1">
      <c r="B268" s="36" t="s">
        <v>13</v>
      </c>
      <c r="C268" s="38"/>
      <c r="D268" s="23"/>
      <c r="E268" s="23"/>
      <c r="F268" s="24"/>
      <c r="G268" s="23"/>
      <c r="H268" s="25"/>
      <c r="I268" s="25"/>
      <c r="J268" s="37"/>
      <c r="K268" s="42"/>
      <c r="L268" s="23"/>
      <c r="M268" s="23"/>
      <c r="N268" s="24"/>
      <c r="O268" s="23"/>
      <c r="P268" s="25"/>
      <c r="Q268" s="25"/>
      <c r="R268" s="37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</row>
    <row r="269" spans="2:46" s="32" customFormat="1" ht="16.5" customHeight="1" hidden="1">
      <c r="B269" s="50" t="s">
        <v>90</v>
      </c>
      <c r="C269" s="71"/>
      <c r="D269" s="51"/>
      <c r="E269" s="51"/>
      <c r="F269" s="52"/>
      <c r="G269" s="51"/>
      <c r="H269" s="53"/>
      <c r="I269" s="53"/>
      <c r="J269" s="53"/>
      <c r="K269" s="54"/>
      <c r="L269" s="51"/>
      <c r="M269" s="51"/>
      <c r="N269" s="52"/>
      <c r="O269" s="51"/>
      <c r="P269" s="53"/>
      <c r="Q269" s="53"/>
      <c r="R269" s="55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</row>
    <row r="270" spans="2:46" s="32" customFormat="1" ht="16.5" customHeight="1" hidden="1">
      <c r="B270" s="33" t="s">
        <v>11</v>
      </c>
      <c r="C270" s="16"/>
      <c r="D270" s="16"/>
      <c r="E270" s="16"/>
      <c r="F270" s="17"/>
      <c r="G270" s="16"/>
      <c r="H270" s="18"/>
      <c r="I270" s="18"/>
      <c r="J270" s="18"/>
      <c r="K270" s="19"/>
      <c r="L270" s="16"/>
      <c r="M270" s="16"/>
      <c r="N270" s="17"/>
      <c r="O270" s="16"/>
      <c r="P270" s="18"/>
      <c r="Q270" s="18"/>
      <c r="R270" s="34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</row>
    <row r="271" spans="2:46" s="32" customFormat="1" ht="16.5" customHeight="1" hidden="1">
      <c r="B271" s="33" t="s">
        <v>12</v>
      </c>
      <c r="C271" s="16"/>
      <c r="D271" s="16"/>
      <c r="E271" s="16"/>
      <c r="F271" s="17"/>
      <c r="G271" s="16"/>
      <c r="H271" s="18"/>
      <c r="I271" s="18"/>
      <c r="J271" s="18"/>
      <c r="K271" s="19"/>
      <c r="L271" s="16"/>
      <c r="M271" s="16"/>
      <c r="N271" s="17"/>
      <c r="O271" s="35"/>
      <c r="P271" s="18"/>
      <c r="Q271" s="18"/>
      <c r="R271" s="34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</row>
    <row r="272" spans="2:46" s="32" customFormat="1" ht="16.5" customHeight="1" hidden="1" thickBot="1">
      <c r="B272" s="36" t="s">
        <v>13</v>
      </c>
      <c r="C272" s="23"/>
      <c r="D272" s="23"/>
      <c r="E272" s="23"/>
      <c r="F272" s="24"/>
      <c r="G272" s="23"/>
      <c r="H272" s="25"/>
      <c r="I272" s="25"/>
      <c r="J272" s="37"/>
      <c r="K272" s="42"/>
      <c r="L272" s="23"/>
      <c r="M272" s="23"/>
      <c r="N272" s="24"/>
      <c r="O272" s="23"/>
      <c r="P272" s="25"/>
      <c r="Q272" s="25"/>
      <c r="R272" s="37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</row>
    <row r="273" spans="2:46" s="32" customFormat="1" ht="16.5" customHeight="1" hidden="1">
      <c r="B273" s="50" t="s">
        <v>91</v>
      </c>
      <c r="C273" s="71"/>
      <c r="D273" s="51"/>
      <c r="E273" s="51"/>
      <c r="F273" s="52"/>
      <c r="G273" s="71"/>
      <c r="H273" s="53"/>
      <c r="I273" s="53"/>
      <c r="J273" s="55"/>
      <c r="K273" s="67"/>
      <c r="L273" s="51"/>
      <c r="M273" s="51"/>
      <c r="N273" s="52"/>
      <c r="O273" s="51"/>
      <c r="P273" s="53"/>
      <c r="Q273" s="53"/>
      <c r="R273" s="55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</row>
    <row r="274" spans="2:46" s="32" customFormat="1" ht="16.5" customHeight="1" hidden="1">
      <c r="B274" s="33" t="s">
        <v>11</v>
      </c>
      <c r="C274" s="16"/>
      <c r="D274" s="16"/>
      <c r="E274" s="16"/>
      <c r="F274" s="17"/>
      <c r="G274" s="16"/>
      <c r="H274" s="18"/>
      <c r="I274" s="18"/>
      <c r="J274" s="34"/>
      <c r="K274" s="41"/>
      <c r="L274" s="16"/>
      <c r="M274" s="16"/>
      <c r="N274" s="17"/>
      <c r="O274" s="16"/>
      <c r="P274" s="18"/>
      <c r="Q274" s="18"/>
      <c r="R274" s="34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</row>
    <row r="275" spans="2:46" s="32" customFormat="1" ht="16.5" customHeight="1" hidden="1">
      <c r="B275" s="33" t="s">
        <v>12</v>
      </c>
      <c r="C275" s="16"/>
      <c r="D275" s="16"/>
      <c r="E275" s="16"/>
      <c r="F275" s="17"/>
      <c r="G275" s="16"/>
      <c r="H275" s="18"/>
      <c r="I275" s="18"/>
      <c r="J275" s="34"/>
      <c r="K275" s="41"/>
      <c r="L275" s="16"/>
      <c r="M275" s="16"/>
      <c r="N275" s="17"/>
      <c r="O275" s="16"/>
      <c r="P275" s="18"/>
      <c r="Q275" s="18"/>
      <c r="R275" s="34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</row>
    <row r="276" spans="2:46" s="32" customFormat="1" ht="16.5" customHeight="1" hidden="1" thickBot="1">
      <c r="B276" s="36" t="s">
        <v>13</v>
      </c>
      <c r="C276" s="38"/>
      <c r="D276" s="23"/>
      <c r="E276" s="23"/>
      <c r="F276" s="24"/>
      <c r="G276" s="23"/>
      <c r="H276" s="25"/>
      <c r="I276" s="25"/>
      <c r="J276" s="37"/>
      <c r="K276" s="42"/>
      <c r="L276" s="23"/>
      <c r="M276" s="23"/>
      <c r="N276" s="24"/>
      <c r="O276" s="23"/>
      <c r="P276" s="25"/>
      <c r="Q276" s="25"/>
      <c r="R276" s="37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</row>
    <row r="277" spans="2:46" s="32" customFormat="1" ht="16.5" customHeight="1" hidden="1">
      <c r="B277" s="50" t="s">
        <v>92</v>
      </c>
      <c r="C277" s="71"/>
      <c r="D277" s="51"/>
      <c r="E277" s="51"/>
      <c r="F277" s="52"/>
      <c r="G277" s="71"/>
      <c r="H277" s="53"/>
      <c r="I277" s="53"/>
      <c r="J277" s="55"/>
      <c r="K277" s="54"/>
      <c r="L277" s="51"/>
      <c r="M277" s="51"/>
      <c r="N277" s="52"/>
      <c r="O277" s="71"/>
      <c r="P277" s="53"/>
      <c r="Q277" s="53"/>
      <c r="R277" s="55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</row>
    <row r="278" spans="2:46" s="32" customFormat="1" ht="16.5" customHeight="1" hidden="1">
      <c r="B278" s="33" t="s">
        <v>11</v>
      </c>
      <c r="C278" s="16"/>
      <c r="D278" s="16"/>
      <c r="E278" s="16"/>
      <c r="F278" s="17"/>
      <c r="G278" s="16"/>
      <c r="H278" s="18"/>
      <c r="I278" s="18"/>
      <c r="J278" s="34"/>
      <c r="K278" s="41"/>
      <c r="L278" s="16"/>
      <c r="M278" s="16"/>
      <c r="N278" s="17"/>
      <c r="O278" s="16"/>
      <c r="P278" s="18"/>
      <c r="Q278" s="18"/>
      <c r="R278" s="34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</row>
    <row r="279" spans="2:46" s="32" customFormat="1" ht="16.5" customHeight="1" hidden="1">
      <c r="B279" s="33" t="s">
        <v>12</v>
      </c>
      <c r="C279" s="16"/>
      <c r="D279" s="16"/>
      <c r="E279" s="16"/>
      <c r="F279" s="17"/>
      <c r="G279" s="16"/>
      <c r="H279" s="18"/>
      <c r="I279" s="18"/>
      <c r="J279" s="34"/>
      <c r="K279" s="41"/>
      <c r="L279" s="16"/>
      <c r="M279" s="16"/>
      <c r="N279" s="17"/>
      <c r="O279" s="16"/>
      <c r="P279" s="18"/>
      <c r="Q279" s="18"/>
      <c r="R279" s="34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</row>
    <row r="280" spans="2:46" s="32" customFormat="1" ht="16.5" customHeight="1" hidden="1" thickBot="1">
      <c r="B280" s="36" t="s">
        <v>13</v>
      </c>
      <c r="C280" s="38"/>
      <c r="D280" s="23"/>
      <c r="E280" s="23"/>
      <c r="F280" s="24"/>
      <c r="G280" s="23"/>
      <c r="H280" s="25"/>
      <c r="I280" s="25"/>
      <c r="J280" s="37"/>
      <c r="K280" s="42"/>
      <c r="L280" s="23"/>
      <c r="M280" s="23"/>
      <c r="N280" s="24"/>
      <c r="O280" s="23"/>
      <c r="P280" s="25"/>
      <c r="Q280" s="25"/>
      <c r="R280" s="37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</row>
    <row r="281" spans="2:46" s="32" customFormat="1" ht="16.5" customHeight="1" hidden="1">
      <c r="B281" s="50" t="s">
        <v>93</v>
      </c>
      <c r="C281" s="51"/>
      <c r="D281" s="51"/>
      <c r="E281" s="51"/>
      <c r="F281" s="52"/>
      <c r="G281" s="51"/>
      <c r="H281" s="53"/>
      <c r="I281" s="53"/>
      <c r="J281" s="55"/>
      <c r="K281" s="67"/>
      <c r="L281" s="51"/>
      <c r="M281" s="51"/>
      <c r="N281" s="52"/>
      <c r="O281" s="51"/>
      <c r="P281" s="53"/>
      <c r="Q281" s="53"/>
      <c r="R281" s="55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</row>
    <row r="282" spans="2:46" s="32" customFormat="1" ht="16.5" customHeight="1" hidden="1">
      <c r="B282" s="33" t="s">
        <v>11</v>
      </c>
      <c r="C282" s="16"/>
      <c r="D282" s="16"/>
      <c r="E282" s="16"/>
      <c r="F282" s="17"/>
      <c r="G282" s="16"/>
      <c r="H282" s="18"/>
      <c r="I282" s="18"/>
      <c r="J282" s="34"/>
      <c r="K282" s="41"/>
      <c r="L282" s="16"/>
      <c r="M282" s="16"/>
      <c r="N282" s="17"/>
      <c r="O282" s="16"/>
      <c r="P282" s="18"/>
      <c r="Q282" s="18"/>
      <c r="R282" s="34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</row>
    <row r="283" spans="2:46" s="32" customFormat="1" ht="16.5" customHeight="1" hidden="1">
      <c r="B283" s="33" t="s">
        <v>12</v>
      </c>
      <c r="C283" s="16"/>
      <c r="D283" s="16"/>
      <c r="E283" s="16"/>
      <c r="F283" s="17"/>
      <c r="G283" s="16"/>
      <c r="H283" s="18"/>
      <c r="I283" s="18"/>
      <c r="J283" s="34"/>
      <c r="K283" s="41"/>
      <c r="L283" s="16"/>
      <c r="M283" s="16"/>
      <c r="N283" s="17"/>
      <c r="O283" s="16"/>
      <c r="P283" s="18"/>
      <c r="Q283" s="18"/>
      <c r="R283" s="34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</row>
    <row r="284" spans="2:46" s="32" customFormat="1" ht="16.5" customHeight="1" hidden="1" thickBot="1">
      <c r="B284" s="36" t="s">
        <v>13</v>
      </c>
      <c r="C284" s="38"/>
      <c r="D284" s="23"/>
      <c r="E284" s="23"/>
      <c r="F284" s="24"/>
      <c r="G284" s="23"/>
      <c r="H284" s="25"/>
      <c r="I284" s="25"/>
      <c r="J284" s="37"/>
      <c r="K284" s="42"/>
      <c r="L284" s="23"/>
      <c r="M284" s="23"/>
      <c r="N284" s="24"/>
      <c r="O284" s="23"/>
      <c r="P284" s="25"/>
      <c r="Q284" s="25"/>
      <c r="R284" s="37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</row>
    <row r="285" spans="2:46" s="32" customFormat="1" ht="16.5" customHeight="1" hidden="1">
      <c r="B285" s="50" t="s">
        <v>94</v>
      </c>
      <c r="C285" s="71"/>
      <c r="D285" s="51"/>
      <c r="E285" s="51"/>
      <c r="F285" s="52"/>
      <c r="G285" s="71"/>
      <c r="H285" s="53"/>
      <c r="I285" s="53"/>
      <c r="J285" s="55"/>
      <c r="K285" s="54"/>
      <c r="L285" s="51"/>
      <c r="M285" s="51"/>
      <c r="N285" s="52"/>
      <c r="O285" s="71"/>
      <c r="P285" s="53"/>
      <c r="Q285" s="53"/>
      <c r="R285" s="55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</row>
    <row r="286" spans="2:46" s="32" customFormat="1" ht="16.5" customHeight="1" hidden="1">
      <c r="B286" s="33" t="s">
        <v>11</v>
      </c>
      <c r="C286" s="16"/>
      <c r="D286" s="16"/>
      <c r="E286" s="16"/>
      <c r="F286" s="17"/>
      <c r="G286" s="16"/>
      <c r="H286" s="18"/>
      <c r="I286" s="18"/>
      <c r="J286" s="34"/>
      <c r="K286" s="41"/>
      <c r="L286" s="16"/>
      <c r="M286" s="16"/>
      <c r="N286" s="17"/>
      <c r="O286" s="16"/>
      <c r="P286" s="18"/>
      <c r="Q286" s="18"/>
      <c r="R286" s="34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</row>
    <row r="287" spans="2:46" s="32" customFormat="1" ht="16.5" customHeight="1" hidden="1">
      <c r="B287" s="33" t="s">
        <v>12</v>
      </c>
      <c r="C287" s="16"/>
      <c r="D287" s="16"/>
      <c r="E287" s="16"/>
      <c r="F287" s="17"/>
      <c r="G287" s="16"/>
      <c r="H287" s="18"/>
      <c r="I287" s="18"/>
      <c r="J287" s="34"/>
      <c r="K287" s="41"/>
      <c r="L287" s="16"/>
      <c r="M287" s="16"/>
      <c r="N287" s="17"/>
      <c r="O287" s="16"/>
      <c r="P287" s="18"/>
      <c r="Q287" s="18"/>
      <c r="R287" s="34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</row>
    <row r="288" spans="2:46" s="32" customFormat="1" ht="16.5" customHeight="1" hidden="1" thickBot="1">
      <c r="B288" s="36" t="s">
        <v>13</v>
      </c>
      <c r="C288" s="38"/>
      <c r="D288" s="23"/>
      <c r="E288" s="23"/>
      <c r="F288" s="24"/>
      <c r="G288" s="23"/>
      <c r="H288" s="25"/>
      <c r="I288" s="25"/>
      <c r="J288" s="37"/>
      <c r="K288" s="42"/>
      <c r="L288" s="23"/>
      <c r="M288" s="23"/>
      <c r="N288" s="24"/>
      <c r="O288" s="23"/>
      <c r="P288" s="25"/>
      <c r="Q288" s="25"/>
      <c r="R288" s="37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</row>
    <row r="289" spans="2:46" s="32" customFormat="1" ht="16.5" customHeight="1" hidden="1">
      <c r="B289" s="50" t="s">
        <v>95</v>
      </c>
      <c r="C289" s="51"/>
      <c r="D289" s="51"/>
      <c r="E289" s="51"/>
      <c r="F289" s="52"/>
      <c r="G289" s="71"/>
      <c r="H289" s="53"/>
      <c r="I289" s="53"/>
      <c r="J289" s="55"/>
      <c r="K289" s="54"/>
      <c r="L289" s="51"/>
      <c r="M289" s="51"/>
      <c r="N289" s="52"/>
      <c r="O289" s="71"/>
      <c r="P289" s="53"/>
      <c r="Q289" s="53"/>
      <c r="R289" s="55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</row>
    <row r="290" spans="2:46" s="32" customFormat="1" ht="16.5" customHeight="1" hidden="1">
      <c r="B290" s="33" t="s">
        <v>11</v>
      </c>
      <c r="C290" s="16"/>
      <c r="D290" s="16"/>
      <c r="E290" s="16"/>
      <c r="F290" s="17"/>
      <c r="G290" s="16"/>
      <c r="H290" s="18"/>
      <c r="I290" s="18"/>
      <c r="J290" s="34"/>
      <c r="K290" s="41"/>
      <c r="L290" s="16"/>
      <c r="M290" s="16"/>
      <c r="N290" s="17"/>
      <c r="O290" s="16"/>
      <c r="P290" s="18"/>
      <c r="Q290" s="18"/>
      <c r="R290" s="34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</row>
    <row r="291" spans="2:46" s="32" customFormat="1" ht="16.5" customHeight="1" hidden="1">
      <c r="B291" s="33" t="s">
        <v>12</v>
      </c>
      <c r="C291" s="16"/>
      <c r="D291" s="16"/>
      <c r="E291" s="16"/>
      <c r="F291" s="17"/>
      <c r="G291" s="16"/>
      <c r="H291" s="18"/>
      <c r="I291" s="18"/>
      <c r="J291" s="34"/>
      <c r="K291" s="41"/>
      <c r="L291" s="16"/>
      <c r="M291" s="16"/>
      <c r="N291" s="17"/>
      <c r="O291" s="16"/>
      <c r="P291" s="18"/>
      <c r="Q291" s="18"/>
      <c r="R291" s="34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</row>
    <row r="292" spans="2:46" s="32" customFormat="1" ht="16.5" customHeight="1" hidden="1" thickBot="1">
      <c r="B292" s="36" t="s">
        <v>13</v>
      </c>
      <c r="C292" s="38"/>
      <c r="D292" s="23"/>
      <c r="E292" s="23"/>
      <c r="F292" s="24"/>
      <c r="G292" s="23"/>
      <c r="H292" s="25"/>
      <c r="I292" s="25"/>
      <c r="J292" s="37"/>
      <c r="K292" s="42"/>
      <c r="L292" s="23"/>
      <c r="M292" s="23"/>
      <c r="N292" s="24"/>
      <c r="O292" s="23"/>
      <c r="P292" s="25"/>
      <c r="Q292" s="25"/>
      <c r="R292" s="37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</row>
    <row r="293" spans="2:46" s="32" customFormat="1" ht="16.5" customHeight="1" hidden="1">
      <c r="B293" s="33" t="s">
        <v>96</v>
      </c>
      <c r="C293" s="35"/>
      <c r="D293" s="16"/>
      <c r="E293" s="16"/>
      <c r="F293" s="17"/>
      <c r="G293" s="35"/>
      <c r="H293" s="18"/>
      <c r="I293" s="18"/>
      <c r="J293" s="34"/>
      <c r="K293" s="19"/>
      <c r="L293" s="16"/>
      <c r="M293" s="16"/>
      <c r="N293" s="17"/>
      <c r="O293" s="35"/>
      <c r="P293" s="18"/>
      <c r="Q293" s="18"/>
      <c r="R293" s="34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</row>
    <row r="294" spans="2:46" s="32" customFormat="1" ht="16.5" customHeight="1" hidden="1">
      <c r="B294" s="33" t="s">
        <v>11</v>
      </c>
      <c r="C294" s="16"/>
      <c r="D294" s="16"/>
      <c r="E294" s="16"/>
      <c r="F294" s="17"/>
      <c r="G294" s="16"/>
      <c r="H294" s="18"/>
      <c r="I294" s="18"/>
      <c r="J294" s="34"/>
      <c r="K294" s="41"/>
      <c r="L294" s="16"/>
      <c r="M294" s="16"/>
      <c r="N294" s="17"/>
      <c r="O294" s="16"/>
      <c r="P294" s="18"/>
      <c r="Q294" s="18"/>
      <c r="R294" s="34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</row>
    <row r="295" spans="2:46" s="32" customFormat="1" ht="16.5" customHeight="1" hidden="1">
      <c r="B295" s="33" t="s">
        <v>12</v>
      </c>
      <c r="C295" s="16"/>
      <c r="D295" s="16"/>
      <c r="E295" s="16"/>
      <c r="F295" s="17"/>
      <c r="G295" s="16"/>
      <c r="H295" s="18"/>
      <c r="I295" s="18"/>
      <c r="J295" s="34"/>
      <c r="K295" s="41"/>
      <c r="L295" s="16"/>
      <c r="M295" s="16"/>
      <c r="N295" s="17"/>
      <c r="O295" s="16"/>
      <c r="P295" s="18"/>
      <c r="Q295" s="18"/>
      <c r="R295" s="34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</row>
    <row r="296" spans="2:46" s="32" customFormat="1" ht="16.5" customHeight="1" hidden="1" thickBot="1">
      <c r="B296" s="36" t="s">
        <v>13</v>
      </c>
      <c r="C296" s="38"/>
      <c r="D296" s="23"/>
      <c r="E296" s="23"/>
      <c r="F296" s="24"/>
      <c r="G296" s="23"/>
      <c r="H296" s="25"/>
      <c r="I296" s="25"/>
      <c r="J296" s="37"/>
      <c r="K296" s="42"/>
      <c r="L296" s="23"/>
      <c r="M296" s="23"/>
      <c r="N296" s="24"/>
      <c r="O296" s="23"/>
      <c r="P296" s="25"/>
      <c r="Q296" s="25"/>
      <c r="R296" s="37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</row>
    <row r="297" spans="2:46" s="32" customFormat="1" ht="16.5" customHeight="1" hidden="1">
      <c r="B297" s="50" t="s">
        <v>97</v>
      </c>
      <c r="C297" s="51"/>
      <c r="D297" s="51"/>
      <c r="E297" s="51"/>
      <c r="F297" s="52"/>
      <c r="G297" s="51"/>
      <c r="H297" s="53"/>
      <c r="I297" s="53"/>
      <c r="J297" s="55"/>
      <c r="K297" s="67"/>
      <c r="L297" s="51"/>
      <c r="M297" s="51"/>
      <c r="N297" s="52"/>
      <c r="O297" s="51"/>
      <c r="P297" s="53"/>
      <c r="Q297" s="53"/>
      <c r="R297" s="55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</row>
    <row r="298" spans="2:46" s="32" customFormat="1" ht="16.5" customHeight="1" hidden="1">
      <c r="B298" s="33" t="s">
        <v>11</v>
      </c>
      <c r="C298" s="16"/>
      <c r="D298" s="16"/>
      <c r="E298" s="16"/>
      <c r="F298" s="17"/>
      <c r="G298" s="16"/>
      <c r="H298" s="18"/>
      <c r="I298" s="18"/>
      <c r="J298" s="34"/>
      <c r="K298" s="41"/>
      <c r="L298" s="16"/>
      <c r="M298" s="16"/>
      <c r="N298" s="17"/>
      <c r="O298" s="16"/>
      <c r="P298" s="18"/>
      <c r="Q298" s="18"/>
      <c r="R298" s="34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</row>
    <row r="299" spans="2:46" s="32" customFormat="1" ht="16.5" customHeight="1" hidden="1">
      <c r="B299" s="33" t="s">
        <v>12</v>
      </c>
      <c r="C299" s="16"/>
      <c r="D299" s="16"/>
      <c r="E299" s="16"/>
      <c r="F299" s="17"/>
      <c r="G299" s="16"/>
      <c r="H299" s="18"/>
      <c r="I299" s="18"/>
      <c r="J299" s="34"/>
      <c r="K299" s="41"/>
      <c r="L299" s="16"/>
      <c r="M299" s="16"/>
      <c r="N299" s="17"/>
      <c r="O299" s="16"/>
      <c r="P299" s="18"/>
      <c r="Q299" s="18"/>
      <c r="R299" s="34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</row>
    <row r="300" spans="2:46" s="32" customFormat="1" ht="16.5" customHeight="1" hidden="1" thickBot="1">
      <c r="B300" s="36" t="s">
        <v>13</v>
      </c>
      <c r="C300" s="38"/>
      <c r="D300" s="23"/>
      <c r="E300" s="23"/>
      <c r="F300" s="24"/>
      <c r="G300" s="23"/>
      <c r="H300" s="25"/>
      <c r="I300" s="25"/>
      <c r="J300" s="37"/>
      <c r="K300" s="42"/>
      <c r="L300" s="23"/>
      <c r="M300" s="23"/>
      <c r="N300" s="24"/>
      <c r="O300" s="23"/>
      <c r="P300" s="25"/>
      <c r="Q300" s="25"/>
      <c r="R300" s="37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</row>
    <row r="301" spans="2:46" s="32" customFormat="1" ht="16.5" customHeight="1" hidden="1">
      <c r="B301" s="50" t="s">
        <v>98</v>
      </c>
      <c r="C301" s="71"/>
      <c r="D301" s="51"/>
      <c r="E301" s="51"/>
      <c r="F301" s="52"/>
      <c r="G301" s="71"/>
      <c r="H301" s="53"/>
      <c r="I301" s="53"/>
      <c r="J301" s="55"/>
      <c r="K301" s="54"/>
      <c r="L301" s="51"/>
      <c r="M301" s="51"/>
      <c r="N301" s="52"/>
      <c r="O301" s="71"/>
      <c r="P301" s="53"/>
      <c r="Q301" s="53"/>
      <c r="R301" s="55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</row>
    <row r="302" spans="2:46" s="32" customFormat="1" ht="16.5" customHeight="1" hidden="1">
      <c r="B302" s="33" t="s">
        <v>11</v>
      </c>
      <c r="C302" s="16"/>
      <c r="D302" s="16"/>
      <c r="E302" s="16"/>
      <c r="F302" s="17"/>
      <c r="G302" s="16"/>
      <c r="H302" s="18"/>
      <c r="I302" s="18"/>
      <c r="J302" s="34"/>
      <c r="K302" s="41"/>
      <c r="L302" s="16"/>
      <c r="M302" s="16"/>
      <c r="N302" s="17"/>
      <c r="O302" s="16"/>
      <c r="P302" s="18"/>
      <c r="Q302" s="18"/>
      <c r="R302" s="34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</row>
    <row r="303" spans="2:46" s="32" customFormat="1" ht="16.5" customHeight="1" hidden="1">
      <c r="B303" s="33" t="s">
        <v>12</v>
      </c>
      <c r="C303" s="16"/>
      <c r="D303" s="16"/>
      <c r="E303" s="16"/>
      <c r="F303" s="17"/>
      <c r="G303" s="16"/>
      <c r="H303" s="18"/>
      <c r="I303" s="18"/>
      <c r="J303" s="34"/>
      <c r="K303" s="41"/>
      <c r="L303" s="16"/>
      <c r="M303" s="16"/>
      <c r="N303" s="17"/>
      <c r="O303" s="16"/>
      <c r="P303" s="18"/>
      <c r="Q303" s="18"/>
      <c r="R303" s="34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</row>
    <row r="304" spans="2:46" s="32" customFormat="1" ht="16.5" customHeight="1" hidden="1" thickBot="1">
      <c r="B304" s="36" t="s">
        <v>13</v>
      </c>
      <c r="C304" s="38"/>
      <c r="D304" s="23"/>
      <c r="E304" s="23"/>
      <c r="F304" s="24"/>
      <c r="G304" s="23"/>
      <c r="H304" s="25"/>
      <c r="I304" s="25"/>
      <c r="J304" s="37"/>
      <c r="K304" s="42"/>
      <c r="L304" s="23"/>
      <c r="M304" s="23"/>
      <c r="N304" s="24"/>
      <c r="O304" s="23"/>
      <c r="P304" s="25"/>
      <c r="Q304" s="25"/>
      <c r="R304" s="37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</row>
    <row r="305" spans="2:46" s="32" customFormat="1" ht="16.5" customHeight="1" hidden="1">
      <c r="B305" s="50" t="s">
        <v>99</v>
      </c>
      <c r="C305" s="51"/>
      <c r="D305" s="51"/>
      <c r="E305" s="51"/>
      <c r="F305" s="52"/>
      <c r="G305" s="71"/>
      <c r="H305" s="53"/>
      <c r="I305" s="53"/>
      <c r="J305" s="55"/>
      <c r="K305" s="54"/>
      <c r="L305" s="51"/>
      <c r="M305" s="51"/>
      <c r="N305" s="52"/>
      <c r="O305" s="71"/>
      <c r="P305" s="53"/>
      <c r="Q305" s="53"/>
      <c r="R305" s="55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</row>
    <row r="306" spans="2:46" s="32" customFormat="1" ht="16.5" customHeight="1" hidden="1">
      <c r="B306" s="33" t="s">
        <v>11</v>
      </c>
      <c r="C306" s="16"/>
      <c r="D306" s="16"/>
      <c r="E306" s="16"/>
      <c r="F306" s="17"/>
      <c r="G306" s="16"/>
      <c r="H306" s="18"/>
      <c r="I306" s="18"/>
      <c r="J306" s="34"/>
      <c r="K306" s="41"/>
      <c r="L306" s="16"/>
      <c r="M306" s="16"/>
      <c r="N306" s="17"/>
      <c r="O306" s="16"/>
      <c r="P306" s="18"/>
      <c r="Q306" s="18"/>
      <c r="R306" s="34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</row>
    <row r="307" spans="2:46" s="32" customFormat="1" ht="16.5" customHeight="1" hidden="1">
      <c r="B307" s="33" t="s">
        <v>12</v>
      </c>
      <c r="C307" s="16"/>
      <c r="D307" s="16"/>
      <c r="E307" s="16"/>
      <c r="F307" s="17"/>
      <c r="G307" s="16"/>
      <c r="H307" s="18"/>
      <c r="I307" s="18"/>
      <c r="J307" s="34"/>
      <c r="K307" s="41"/>
      <c r="L307" s="16"/>
      <c r="M307" s="16"/>
      <c r="N307" s="17"/>
      <c r="O307" s="16"/>
      <c r="P307" s="18"/>
      <c r="Q307" s="18"/>
      <c r="R307" s="34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</row>
    <row r="308" spans="2:46" s="32" customFormat="1" ht="16.5" customHeight="1" hidden="1" thickBot="1">
      <c r="B308" s="36" t="s">
        <v>13</v>
      </c>
      <c r="C308" s="38"/>
      <c r="D308" s="23"/>
      <c r="E308" s="23"/>
      <c r="F308" s="24"/>
      <c r="G308" s="23"/>
      <c r="H308" s="25"/>
      <c r="I308" s="25"/>
      <c r="J308" s="37"/>
      <c r="K308" s="42"/>
      <c r="L308" s="23"/>
      <c r="M308" s="23"/>
      <c r="N308" s="24"/>
      <c r="O308" s="23"/>
      <c r="P308" s="25"/>
      <c r="Q308" s="25"/>
      <c r="R308" s="37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</row>
    <row r="309" spans="2:46" s="32" customFormat="1" ht="16.5" customHeight="1" hidden="1">
      <c r="B309" s="33" t="s">
        <v>100</v>
      </c>
      <c r="C309" s="35"/>
      <c r="D309" s="16"/>
      <c r="E309" s="16"/>
      <c r="F309" s="17"/>
      <c r="G309" s="35"/>
      <c r="H309" s="18"/>
      <c r="I309" s="18"/>
      <c r="J309" s="34"/>
      <c r="K309" s="19"/>
      <c r="L309" s="16"/>
      <c r="M309" s="16"/>
      <c r="N309" s="17"/>
      <c r="O309" s="35"/>
      <c r="P309" s="18"/>
      <c r="Q309" s="18"/>
      <c r="R309" s="34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</row>
    <row r="310" spans="2:46" s="32" customFormat="1" ht="16.5" customHeight="1" hidden="1">
      <c r="B310" s="33" t="s">
        <v>11</v>
      </c>
      <c r="C310" s="16"/>
      <c r="D310" s="16"/>
      <c r="E310" s="16"/>
      <c r="F310" s="17"/>
      <c r="G310" s="16"/>
      <c r="H310" s="18"/>
      <c r="I310" s="18"/>
      <c r="J310" s="34"/>
      <c r="K310" s="41"/>
      <c r="L310" s="16"/>
      <c r="M310" s="16"/>
      <c r="N310" s="17"/>
      <c r="O310" s="16"/>
      <c r="P310" s="18"/>
      <c r="Q310" s="18"/>
      <c r="R310" s="34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</row>
    <row r="311" spans="2:46" s="32" customFormat="1" ht="16.5" customHeight="1" hidden="1">
      <c r="B311" s="33" t="s">
        <v>12</v>
      </c>
      <c r="C311" s="16"/>
      <c r="D311" s="16"/>
      <c r="E311" s="16"/>
      <c r="F311" s="17"/>
      <c r="G311" s="16"/>
      <c r="H311" s="18"/>
      <c r="I311" s="18"/>
      <c r="J311" s="34"/>
      <c r="K311" s="41"/>
      <c r="L311" s="16"/>
      <c r="M311" s="16"/>
      <c r="N311" s="17"/>
      <c r="O311" s="16"/>
      <c r="P311" s="18"/>
      <c r="Q311" s="18"/>
      <c r="R311" s="34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</row>
    <row r="312" spans="2:46" s="32" customFormat="1" ht="16.5" customHeight="1" hidden="1" thickBot="1">
      <c r="B312" s="36" t="s">
        <v>13</v>
      </c>
      <c r="C312" s="38"/>
      <c r="D312" s="23"/>
      <c r="E312" s="23"/>
      <c r="F312" s="24"/>
      <c r="G312" s="23"/>
      <c r="H312" s="25"/>
      <c r="I312" s="25"/>
      <c r="J312" s="37"/>
      <c r="K312" s="42"/>
      <c r="L312" s="23"/>
      <c r="M312" s="23"/>
      <c r="N312" s="24"/>
      <c r="O312" s="23"/>
      <c r="P312" s="25"/>
      <c r="Q312" s="25"/>
      <c r="R312" s="37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</row>
    <row r="313" spans="2:46" s="32" customFormat="1" ht="16.5" customHeight="1" hidden="1">
      <c r="B313" s="50" t="s">
        <v>101</v>
      </c>
      <c r="C313" s="51"/>
      <c r="D313" s="51"/>
      <c r="E313" s="51"/>
      <c r="F313" s="52"/>
      <c r="G313" s="51"/>
      <c r="H313" s="53"/>
      <c r="I313" s="53"/>
      <c r="J313" s="55"/>
      <c r="K313" s="67"/>
      <c r="L313" s="51"/>
      <c r="M313" s="51"/>
      <c r="N313" s="52"/>
      <c r="O313" s="51"/>
      <c r="P313" s="53"/>
      <c r="Q313" s="53"/>
      <c r="R313" s="55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</row>
    <row r="314" spans="2:46" s="32" customFormat="1" ht="16.5" customHeight="1" hidden="1">
      <c r="B314" s="33" t="s">
        <v>11</v>
      </c>
      <c r="C314" s="16"/>
      <c r="D314" s="16"/>
      <c r="E314" s="16"/>
      <c r="F314" s="17"/>
      <c r="G314" s="16"/>
      <c r="H314" s="18"/>
      <c r="I314" s="18"/>
      <c r="J314" s="34"/>
      <c r="K314" s="41"/>
      <c r="L314" s="16"/>
      <c r="M314" s="16"/>
      <c r="N314" s="17"/>
      <c r="O314" s="16"/>
      <c r="P314" s="18"/>
      <c r="Q314" s="18"/>
      <c r="R314" s="34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</row>
    <row r="315" spans="2:46" s="32" customFormat="1" ht="16.5" customHeight="1" hidden="1">
      <c r="B315" s="33" t="s">
        <v>12</v>
      </c>
      <c r="C315" s="16"/>
      <c r="D315" s="16"/>
      <c r="E315" s="16"/>
      <c r="F315" s="17"/>
      <c r="G315" s="16"/>
      <c r="H315" s="18"/>
      <c r="I315" s="18"/>
      <c r="J315" s="34"/>
      <c r="K315" s="41"/>
      <c r="L315" s="16"/>
      <c r="M315" s="16"/>
      <c r="N315" s="17"/>
      <c r="O315" s="16"/>
      <c r="P315" s="18"/>
      <c r="Q315" s="18"/>
      <c r="R315" s="34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</row>
    <row r="316" spans="2:46" s="32" customFormat="1" ht="16.5" customHeight="1" hidden="1" thickBot="1">
      <c r="B316" s="36" t="s">
        <v>13</v>
      </c>
      <c r="C316" s="38"/>
      <c r="D316" s="23"/>
      <c r="E316" s="23"/>
      <c r="F316" s="24"/>
      <c r="G316" s="23"/>
      <c r="H316" s="25"/>
      <c r="I316" s="25"/>
      <c r="J316" s="37"/>
      <c r="K316" s="42"/>
      <c r="L316" s="23"/>
      <c r="M316" s="23"/>
      <c r="N316" s="24"/>
      <c r="O316" s="23"/>
      <c r="P316" s="25"/>
      <c r="Q316" s="25"/>
      <c r="R316" s="37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</row>
    <row r="317" spans="2:18" ht="15" customHeight="1">
      <c r="B317" s="39" t="s">
        <v>105</v>
      </c>
      <c r="M317" s="66"/>
      <c r="N317" s="66"/>
      <c r="O317" s="66"/>
      <c r="P317" s="66"/>
      <c r="Q317" s="66"/>
      <c r="R317" s="66"/>
    </row>
    <row r="318" ht="15" customHeight="1">
      <c r="B318" s="39" t="s">
        <v>107</v>
      </c>
    </row>
    <row r="319" ht="15" customHeight="1">
      <c r="B319" s="39" t="s">
        <v>108</v>
      </c>
    </row>
    <row r="320" ht="15" customHeight="1">
      <c r="B320" s="39" t="s">
        <v>76</v>
      </c>
    </row>
    <row r="321" ht="15" customHeight="1">
      <c r="B321" s="56" t="s">
        <v>77</v>
      </c>
    </row>
    <row r="322" ht="15" customHeight="1">
      <c r="B322" s="78" t="s">
        <v>75</v>
      </c>
    </row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>
      <c r="E330" s="79"/>
    </row>
    <row r="331" ht="15" customHeight="1">
      <c r="E331" s="79"/>
    </row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2011-10-28T02:10:43Z</cp:lastPrinted>
  <dcterms:created xsi:type="dcterms:W3CDTF">2003-06-13T04:02:06Z</dcterms:created>
  <dcterms:modified xsi:type="dcterms:W3CDTF">2011-10-28T02:45:58Z</dcterms:modified>
  <cp:category/>
  <cp:version/>
  <cp:contentType/>
  <cp:contentStatus/>
</cp:coreProperties>
</file>