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<sst xmlns="http://schemas.openxmlformats.org/spreadsheetml/2006/main" count="335" uniqueCount="85">
  <si>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</si>
  <si>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</si>
  <si>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</si>
  <si>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</si>
  <si>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</si>
  <si>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</si>
  <si>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</si>
  <si>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</si>
  <si>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</si>
  <si>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</si>
  <si>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</si>
  <si>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</si>
  <si>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</si>
  <si>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</si>
  <si>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</si>
  <si>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</si>
  <si>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</si>
  <si>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</si>
  <si>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</si>
  <si>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</si>
  <si>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</si>
  <si>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</si>
  <si>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</si>
  <si>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</si>
  <si>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</si>
  <si>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</si>
  <si>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</si>
  <si>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</si>
  <si>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</si>
  <si>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</si>
  <si>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</si>
  <si>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</si>
  <si>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</si>
  <si>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</si>
  <si>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</si>
  <si>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</si>
  <si>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</si>
  <si>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</si>
  <si>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</si>
  <si>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</si>
  <si>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</si>
  <si>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</si>
  <si>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</si>
  <si>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</si>
  <si>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</si>
  <si>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</si>
  <si>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</si>
  <si>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</si>
  <si>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</si>
  <si>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</si>
  <si>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</si>
  <si>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</si>
  <si>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</si>
  <si>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</si>
  <si>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</si>
  <si>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</si>
  <si>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</si>
  <si>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</si>
  <si>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</si>
  <si>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</si>
  <si>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</si>
  <si>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</si>
  <si>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</si>
  <si>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</si>
  <si>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</si>
  <si>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</si>
  <si>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</si>
  <si>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</si>
  <si>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</si>
  <si>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</si>
  <si>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</si>
  <si>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</si>
  <si>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</si>
  <si>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</si>
  <si>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</si>
  <si>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</si>
  <si>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</si>
  <si>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</si>
  <si>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</si>
  <si>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</si>
  <si>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</si>
  <si>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</si>
  <si>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</si>
  <si>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</si>
  <si>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平成21年3月6日公表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</si>
</sst>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  <xf numFmtId="58" fontId="1" fillId="0" borderId="0" xfId="0" applyNumberFormat="1" applyFont="1" applyAlignment="1">
      <alignment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2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3:16" ht="30" customHeight="1" thickBot="1">
      <c r="C1" s="28" t="s">
        <v>0</v>
      </c>
      <c r="G1" s="101" t="s">
        <v>84</v>
      </c>
      <c r="H1" s="22"/>
      <c r="J1" s="27" t="s">
        <v>52</v>
      </c>
      <c r="P1" s="29"/>
    </row>
    <row r="2" spans="2:46" s="31" customFormat="1" ht="36" customHeight="1">
      <c r="B2" s="94" t="s">
        <v>1</v>
      </c>
      <c r="C2" s="96" t="s">
        <v>9</v>
      </c>
      <c r="D2" s="96"/>
      <c r="E2" s="96"/>
      <c r="F2" s="97"/>
      <c r="G2" s="98" t="s">
        <v>78</v>
      </c>
      <c r="H2" s="99"/>
      <c r="I2" s="99"/>
      <c r="J2" s="100"/>
      <c r="K2" s="98" t="s">
        <v>14</v>
      </c>
      <c r="L2" s="99"/>
      <c r="M2" s="99"/>
      <c r="N2" s="100"/>
      <c r="O2" s="91" t="s">
        <v>10</v>
      </c>
      <c r="P2" s="92"/>
      <c r="Q2" s="92"/>
      <c r="R2" s="93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95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1" t="s">
        <v>53</v>
      </c>
      <c r="C5" s="58"/>
      <c r="D5" s="58"/>
      <c r="E5" s="58"/>
      <c r="F5" s="59"/>
      <c r="G5" s="60"/>
      <c r="H5" s="58"/>
      <c r="I5" s="58"/>
      <c r="J5" s="59"/>
      <c r="K5" s="58"/>
      <c r="L5" s="58"/>
      <c r="M5" s="58"/>
      <c r="N5" s="59"/>
      <c r="O5" s="58"/>
      <c r="P5" s="58"/>
      <c r="Q5" s="58"/>
      <c r="R5" s="5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2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2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2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3" t="s">
        <v>49</v>
      </c>
      <c r="C9" s="23">
        <v>230067</v>
      </c>
      <c r="D9" s="23">
        <v>111955</v>
      </c>
      <c r="E9" s="23">
        <v>118112</v>
      </c>
      <c r="F9" s="47">
        <v>83823</v>
      </c>
      <c r="G9" s="48" t="s">
        <v>8</v>
      </c>
      <c r="H9" s="49" t="s">
        <v>8</v>
      </c>
      <c r="I9" s="49" t="s">
        <v>8</v>
      </c>
      <c r="J9" s="50" t="s">
        <v>8</v>
      </c>
      <c r="K9" s="49" t="s">
        <v>8</v>
      </c>
      <c r="L9" s="49" t="s">
        <v>8</v>
      </c>
      <c r="M9" s="49" t="s">
        <v>8</v>
      </c>
      <c r="N9" s="50" t="s">
        <v>8</v>
      </c>
      <c r="O9" s="49" t="s">
        <v>8</v>
      </c>
      <c r="P9" s="49" t="s">
        <v>8</v>
      </c>
      <c r="Q9" s="49" t="s">
        <v>8</v>
      </c>
      <c r="R9" s="50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8" t="s">
        <v>50</v>
      </c>
      <c r="C10" s="79">
        <v>12837</v>
      </c>
      <c r="D10" s="79">
        <v>6231</v>
      </c>
      <c r="E10" s="79">
        <v>6606</v>
      </c>
      <c r="F10" s="80">
        <v>4319</v>
      </c>
      <c r="G10" s="81" t="s">
        <v>8</v>
      </c>
      <c r="H10" s="82" t="s">
        <v>8</v>
      </c>
      <c r="I10" s="82" t="s">
        <v>8</v>
      </c>
      <c r="J10" s="83" t="s">
        <v>8</v>
      </c>
      <c r="K10" s="82" t="s">
        <v>8</v>
      </c>
      <c r="L10" s="82" t="s">
        <v>8</v>
      </c>
      <c r="M10" s="82" t="s">
        <v>8</v>
      </c>
      <c r="N10" s="83" t="s">
        <v>8</v>
      </c>
      <c r="O10" s="82" t="s">
        <v>8</v>
      </c>
      <c r="P10" s="82" t="s">
        <v>8</v>
      </c>
      <c r="Q10" s="82" t="s">
        <v>8</v>
      </c>
      <c r="R10" s="83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2" t="s">
        <v>64</v>
      </c>
      <c r="C11" s="73">
        <v>9600</v>
      </c>
      <c r="D11" s="73">
        <v>4558</v>
      </c>
      <c r="E11" s="73">
        <v>5042</v>
      </c>
      <c r="F11" s="74">
        <v>2892</v>
      </c>
      <c r="G11" s="75" t="s">
        <v>8</v>
      </c>
      <c r="H11" s="76" t="s">
        <v>8</v>
      </c>
      <c r="I11" s="76" t="s">
        <v>8</v>
      </c>
      <c r="J11" s="77" t="s">
        <v>8</v>
      </c>
      <c r="K11" s="75" t="s">
        <v>8</v>
      </c>
      <c r="L11" s="76" t="s">
        <v>8</v>
      </c>
      <c r="M11" s="76" t="s">
        <v>8</v>
      </c>
      <c r="N11" s="77" t="s">
        <v>8</v>
      </c>
      <c r="O11" s="75" t="s">
        <v>8</v>
      </c>
      <c r="P11" s="76" t="s">
        <v>8</v>
      </c>
      <c r="Q11" s="76" t="s">
        <v>8</v>
      </c>
      <c r="R11" s="77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3" customFormat="1" ht="16.5" customHeight="1" hidden="1">
      <c r="B12" s="51" t="s">
        <v>15</v>
      </c>
      <c r="C12" s="52">
        <f>SUM(D12:E12)</f>
        <v>713723</v>
      </c>
      <c r="D12" s="52">
        <f>SUM(D13:D16)</f>
        <v>347230</v>
      </c>
      <c r="E12" s="52">
        <f>SUM(E13:E16)</f>
        <v>366493</v>
      </c>
      <c r="F12" s="53">
        <f>SUM(F13:F16)</f>
        <v>268392</v>
      </c>
      <c r="G12" s="52">
        <f aca="true" t="shared" si="0" ref="G12:R12">SUM(G13:G16)</f>
        <v>714965</v>
      </c>
      <c r="H12" s="54">
        <f t="shared" si="0"/>
        <v>349291</v>
      </c>
      <c r="I12" s="54">
        <f t="shared" si="0"/>
        <v>365674</v>
      </c>
      <c r="J12" s="54">
        <f t="shared" si="0"/>
        <v>276696</v>
      </c>
      <c r="K12" s="55">
        <f t="shared" si="0"/>
        <v>8484</v>
      </c>
      <c r="L12" s="52">
        <f t="shared" si="0"/>
        <v>3687</v>
      </c>
      <c r="M12" s="52">
        <f t="shared" si="0"/>
        <v>4797</v>
      </c>
      <c r="N12" s="53">
        <f t="shared" si="0"/>
        <v>5805</v>
      </c>
      <c r="O12" s="52">
        <f t="shared" si="0"/>
        <v>723449</v>
      </c>
      <c r="P12" s="54">
        <f t="shared" si="0"/>
        <v>352978</v>
      </c>
      <c r="Q12" s="54">
        <f t="shared" si="0"/>
        <v>370471</v>
      </c>
      <c r="R12" s="56">
        <f t="shared" si="0"/>
        <v>282501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5">
        <f t="shared" si="1"/>
        <v>103752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6">
        <f t="shared" si="1"/>
        <v>210784</v>
      </c>
      <c r="P14" s="18">
        <f t="shared" si="1"/>
        <v>104419</v>
      </c>
      <c r="Q14" s="18">
        <f t="shared" si="1"/>
        <v>106365</v>
      </c>
      <c r="R14" s="35">
        <f t="shared" si="1"/>
        <v>85655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>
      <c r="B15" s="34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1">
        <v>86926</v>
      </c>
      <c r="K15" s="42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5">
        <f>J15+N15</f>
        <v>88703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 thickBot="1">
      <c r="B16" s="37" t="s">
        <v>23</v>
      </c>
      <c r="C16" s="24">
        <v>12837</v>
      </c>
      <c r="D16" s="24">
        <v>6231</v>
      </c>
      <c r="E16" s="24">
        <v>6606</v>
      </c>
      <c r="F16" s="25">
        <v>4319</v>
      </c>
      <c r="G16" s="43">
        <v>13076</v>
      </c>
      <c r="H16" s="26">
        <v>6360</v>
      </c>
      <c r="I16" s="44">
        <v>6716</v>
      </c>
      <c r="J16" s="45">
        <v>4278</v>
      </c>
      <c r="K16" s="43">
        <v>210</v>
      </c>
      <c r="L16" s="24">
        <v>94</v>
      </c>
      <c r="M16" s="24">
        <v>116</v>
      </c>
      <c r="N16" s="25">
        <v>113</v>
      </c>
      <c r="O16" s="24">
        <v>13286</v>
      </c>
      <c r="P16" s="26">
        <v>6454</v>
      </c>
      <c r="Q16" s="26">
        <v>6832</v>
      </c>
      <c r="R16" s="38">
        <f>J16+N16</f>
        <v>4391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5">
        <f t="shared" si="3"/>
        <v>282900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5">
        <f t="shared" si="5"/>
        <v>103875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6">
        <f t="shared" si="5"/>
        <v>210954</v>
      </c>
      <c r="P19" s="18">
        <f t="shared" si="5"/>
        <v>104475</v>
      </c>
      <c r="Q19" s="18">
        <f t="shared" si="5"/>
        <v>106479</v>
      </c>
      <c r="R19" s="35">
        <f t="shared" si="5"/>
        <v>85792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>
      <c r="B20" s="34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5">
        <v>87055</v>
      </c>
      <c r="K20" s="42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5">
        <f>J20+N20</f>
        <v>88842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 thickBot="1">
      <c r="B21" s="37" t="s">
        <v>23</v>
      </c>
      <c r="C21" s="24">
        <f t="shared" si="2"/>
        <v>12837</v>
      </c>
      <c r="D21" s="24">
        <f t="shared" si="4"/>
        <v>6230</v>
      </c>
      <c r="E21" s="24">
        <f t="shared" si="4"/>
        <v>6607</v>
      </c>
      <c r="F21" s="25">
        <f t="shared" si="4"/>
        <v>4319</v>
      </c>
      <c r="G21" s="24">
        <v>13075</v>
      </c>
      <c r="H21" s="26">
        <v>6360</v>
      </c>
      <c r="I21" s="26">
        <v>6715</v>
      </c>
      <c r="J21" s="38">
        <v>4279</v>
      </c>
      <c r="K21" s="43">
        <v>211</v>
      </c>
      <c r="L21" s="24">
        <v>93</v>
      </c>
      <c r="M21" s="24">
        <v>118</v>
      </c>
      <c r="N21" s="25">
        <v>112</v>
      </c>
      <c r="O21" s="24">
        <v>13286</v>
      </c>
      <c r="P21" s="26">
        <v>6453</v>
      </c>
      <c r="Q21" s="26">
        <v>6833</v>
      </c>
      <c r="R21" s="38">
        <f>J21+N21</f>
        <v>4391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5">
        <f t="shared" si="6"/>
        <v>282962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5">
        <f t="shared" si="8"/>
        <v>103801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6">
        <f t="shared" si="8"/>
        <v>211006</v>
      </c>
      <c r="P24" s="18">
        <f t="shared" si="8"/>
        <v>104520</v>
      </c>
      <c r="Q24" s="18">
        <f t="shared" si="8"/>
        <v>106486</v>
      </c>
      <c r="R24" s="35">
        <f t="shared" si="8"/>
        <v>85847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>
      <c r="B25" s="34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5">
        <v>87105</v>
      </c>
      <c r="K25" s="42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5">
        <f>J25+N25</f>
        <v>88923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 thickBot="1">
      <c r="B26" s="37" t="s">
        <v>23</v>
      </c>
      <c r="C26" s="24">
        <f t="shared" si="2"/>
        <v>12830</v>
      </c>
      <c r="D26" s="24">
        <f t="shared" si="7"/>
        <v>6221</v>
      </c>
      <c r="E26" s="24">
        <f t="shared" si="7"/>
        <v>6609</v>
      </c>
      <c r="F26" s="25">
        <f t="shared" si="7"/>
        <v>4319</v>
      </c>
      <c r="G26" s="24">
        <v>13068</v>
      </c>
      <c r="H26" s="26">
        <v>6353</v>
      </c>
      <c r="I26" s="26">
        <v>6715</v>
      </c>
      <c r="J26" s="38">
        <v>4277</v>
      </c>
      <c r="K26" s="43">
        <v>211</v>
      </c>
      <c r="L26" s="24">
        <v>91</v>
      </c>
      <c r="M26" s="24">
        <v>120</v>
      </c>
      <c r="N26" s="25">
        <v>114</v>
      </c>
      <c r="O26" s="24">
        <v>13279</v>
      </c>
      <c r="P26" s="26">
        <v>6444</v>
      </c>
      <c r="Q26" s="26">
        <v>6835</v>
      </c>
      <c r="R26" s="38">
        <f>J26+N26</f>
        <v>4391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5">
        <f t="shared" si="9"/>
        <v>283076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5">
        <f t="shared" si="11"/>
        <v>103893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6">
        <f t="shared" si="11"/>
        <v>211028</v>
      </c>
      <c r="P29" s="18">
        <f t="shared" si="11"/>
        <v>104536</v>
      </c>
      <c r="Q29" s="18">
        <f t="shared" si="11"/>
        <v>106492</v>
      </c>
      <c r="R29" s="35">
        <f t="shared" si="11"/>
        <v>85869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>
      <c r="B30" s="34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5">
        <v>87120</v>
      </c>
      <c r="K30" s="42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5">
        <f>J30+N30</f>
        <v>88932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 thickBot="1">
      <c r="B31" s="37" t="s">
        <v>23</v>
      </c>
      <c r="C31" s="24">
        <f t="shared" si="2"/>
        <v>12806</v>
      </c>
      <c r="D31" s="24">
        <f t="shared" si="10"/>
        <v>6210</v>
      </c>
      <c r="E31" s="24">
        <f t="shared" si="10"/>
        <v>6596</v>
      </c>
      <c r="F31" s="25">
        <f t="shared" si="10"/>
        <v>4310</v>
      </c>
      <c r="G31" s="24">
        <v>13054</v>
      </c>
      <c r="H31" s="26">
        <v>6344</v>
      </c>
      <c r="I31" s="26">
        <v>6710</v>
      </c>
      <c r="J31" s="38">
        <v>4278</v>
      </c>
      <c r="K31" s="43">
        <v>201</v>
      </c>
      <c r="L31" s="24">
        <v>89</v>
      </c>
      <c r="M31" s="24">
        <v>112</v>
      </c>
      <c r="N31" s="25">
        <v>104</v>
      </c>
      <c r="O31" s="24">
        <v>13255</v>
      </c>
      <c r="P31" s="26">
        <v>6433</v>
      </c>
      <c r="Q31" s="26">
        <v>6822</v>
      </c>
      <c r="R31" s="38">
        <f>J31+N31</f>
        <v>4382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5">
        <f t="shared" si="12"/>
        <v>283043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5">
        <f t="shared" si="14"/>
        <v>103774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6">
        <f t="shared" si="14"/>
        <v>211128</v>
      </c>
      <c r="P34" s="18">
        <f t="shared" si="14"/>
        <v>104607</v>
      </c>
      <c r="Q34" s="18">
        <f t="shared" si="14"/>
        <v>106521</v>
      </c>
      <c r="R34" s="35">
        <f t="shared" si="14"/>
        <v>85956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>
      <c r="B35" s="34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5">
        <v>87093</v>
      </c>
      <c r="K35" s="18">
        <v>2750</v>
      </c>
      <c r="L35" s="18">
        <v>1347</v>
      </c>
      <c r="M35" s="18">
        <v>1403</v>
      </c>
      <c r="N35" s="35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5">
        <f>J35+N35</f>
        <v>88931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 thickBot="1">
      <c r="B36" s="37" t="s">
        <v>23</v>
      </c>
      <c r="C36" s="24">
        <f t="shared" si="2"/>
        <v>12788</v>
      </c>
      <c r="D36" s="24">
        <f t="shared" si="13"/>
        <v>6199</v>
      </c>
      <c r="E36" s="24">
        <f t="shared" si="13"/>
        <v>6589</v>
      </c>
      <c r="F36" s="25">
        <f t="shared" si="13"/>
        <v>4310</v>
      </c>
      <c r="G36" s="24">
        <v>13034</v>
      </c>
      <c r="H36" s="26">
        <v>6332</v>
      </c>
      <c r="I36" s="26">
        <v>6702</v>
      </c>
      <c r="J36" s="38">
        <v>4276</v>
      </c>
      <c r="K36" s="26">
        <v>203</v>
      </c>
      <c r="L36" s="26">
        <v>90</v>
      </c>
      <c r="M36" s="26">
        <v>113</v>
      </c>
      <c r="N36" s="38">
        <v>106</v>
      </c>
      <c r="O36" s="24">
        <v>13237</v>
      </c>
      <c r="P36" s="26">
        <v>6422</v>
      </c>
      <c r="Q36" s="26">
        <v>6815</v>
      </c>
      <c r="R36" s="38">
        <f>J36+N36</f>
        <v>4382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5">
        <f t="shared" si="15"/>
        <v>283079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5">
        <f t="shared" si="17"/>
        <v>103749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6">
        <f t="shared" si="17"/>
        <v>211136</v>
      </c>
      <c r="P39" s="18">
        <f t="shared" si="17"/>
        <v>104645</v>
      </c>
      <c r="Q39" s="18">
        <f t="shared" si="17"/>
        <v>106491</v>
      </c>
      <c r="R39" s="35">
        <f t="shared" si="17"/>
        <v>86019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>
      <c r="B40" s="34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6">
        <v>2812</v>
      </c>
      <c r="L40" s="16">
        <v>1390</v>
      </c>
      <c r="M40" s="16">
        <v>1422</v>
      </c>
      <c r="N40" s="16">
        <v>1875</v>
      </c>
      <c r="O40" s="36">
        <v>234534</v>
      </c>
      <c r="P40" s="18">
        <v>114656</v>
      </c>
      <c r="Q40" s="18">
        <v>119878</v>
      </c>
      <c r="R40" s="35">
        <v>88933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 thickBot="1">
      <c r="B41" s="37" t="s">
        <v>23</v>
      </c>
      <c r="C41" s="24">
        <v>12772</v>
      </c>
      <c r="D41" s="24">
        <f>D36+(H41-H36)+(L41-L36)</f>
        <v>6189</v>
      </c>
      <c r="E41" s="24">
        <f>E36+(I41-I36)+(M41-M36)</f>
        <v>6583</v>
      </c>
      <c r="F41" s="25">
        <f>F36+(J41-J36)+(N41-N36)</f>
        <v>4306</v>
      </c>
      <c r="G41" s="24">
        <v>13015</v>
      </c>
      <c r="H41" s="24">
        <v>6320</v>
      </c>
      <c r="I41" s="24">
        <v>6695</v>
      </c>
      <c r="J41" s="24">
        <v>4271</v>
      </c>
      <c r="K41" s="39">
        <v>206</v>
      </c>
      <c r="L41" s="24">
        <v>92</v>
      </c>
      <c r="M41" s="24">
        <v>114</v>
      </c>
      <c r="N41" s="24">
        <v>107</v>
      </c>
      <c r="O41" s="39">
        <v>13221</v>
      </c>
      <c r="P41" s="26">
        <v>6412</v>
      </c>
      <c r="Q41" s="26">
        <v>6809</v>
      </c>
      <c r="R41" s="38">
        <f>J41+N41</f>
        <v>4378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5">
        <f t="shared" si="19"/>
        <v>282871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5">
        <f t="shared" si="21"/>
        <v>103836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>
      <c r="B44" s="34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6">
        <f t="shared" si="21"/>
        <v>210636</v>
      </c>
      <c r="P44" s="18">
        <f t="shared" si="21"/>
        <v>104379</v>
      </c>
      <c r="Q44" s="18">
        <f t="shared" si="21"/>
        <v>106257</v>
      </c>
      <c r="R44" s="35">
        <f t="shared" si="21"/>
        <v>85870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 thickBot="1">
      <c r="B45" s="37" t="s">
        <v>13</v>
      </c>
      <c r="C45" s="24">
        <f t="shared" si="18"/>
        <v>242088</v>
      </c>
      <c r="D45" s="24">
        <f>(D40+D41)+(H45-H40-H41)+(L45-L40-L41)</f>
        <v>117700</v>
      </c>
      <c r="E45" s="24">
        <f>(E40+E41)+(I45-I40-I41)+(M45-M40-M41)</f>
        <v>124388</v>
      </c>
      <c r="F45" s="25">
        <f>(F40+F41)+(J45-J40-J41)+(N45-N40-N41)</f>
        <v>88213</v>
      </c>
      <c r="G45" s="24">
        <v>244226</v>
      </c>
      <c r="H45" s="26">
        <v>119203</v>
      </c>
      <c r="I45" s="26">
        <v>125023</v>
      </c>
      <c r="J45" s="38">
        <v>91140</v>
      </c>
      <c r="K45" s="43">
        <v>3035</v>
      </c>
      <c r="L45" s="24">
        <v>1498</v>
      </c>
      <c r="M45" s="24">
        <v>1537</v>
      </c>
      <c r="N45" s="25">
        <v>2025</v>
      </c>
      <c r="O45" s="24">
        <f t="shared" si="21"/>
        <v>247261</v>
      </c>
      <c r="P45" s="26">
        <f t="shared" si="21"/>
        <v>120701</v>
      </c>
      <c r="Q45" s="26">
        <f t="shared" si="21"/>
        <v>126560</v>
      </c>
      <c r="R45" s="38">
        <f>J45+N45</f>
        <v>93165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5">
        <f t="shared" si="22"/>
        <v>283913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5">
        <f t="shared" si="24"/>
        <v>104078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>
      <c r="B48" s="34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6">
        <f t="shared" si="24"/>
        <v>210897</v>
      </c>
      <c r="P48" s="18">
        <f t="shared" si="24"/>
        <v>104529</v>
      </c>
      <c r="Q48" s="18">
        <f t="shared" si="24"/>
        <v>106368</v>
      </c>
      <c r="R48" s="35">
        <f t="shared" si="24"/>
        <v>86309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 thickBot="1">
      <c r="B49" s="37" t="s">
        <v>13</v>
      </c>
      <c r="C49" s="24">
        <f t="shared" si="18"/>
        <v>242039</v>
      </c>
      <c r="D49" s="24">
        <f t="shared" si="23"/>
        <v>117723</v>
      </c>
      <c r="E49" s="24">
        <f t="shared" si="23"/>
        <v>124316</v>
      </c>
      <c r="F49" s="25">
        <f t="shared" si="23"/>
        <v>88574</v>
      </c>
      <c r="G49" s="24">
        <v>244170</v>
      </c>
      <c r="H49" s="26">
        <v>119216</v>
      </c>
      <c r="I49" s="26">
        <v>124954</v>
      </c>
      <c r="J49" s="38">
        <v>91510</v>
      </c>
      <c r="K49" s="43">
        <v>3042</v>
      </c>
      <c r="L49" s="24">
        <v>1508</v>
      </c>
      <c r="M49" s="24">
        <v>1534</v>
      </c>
      <c r="N49" s="25">
        <v>2016</v>
      </c>
      <c r="O49" s="24">
        <f t="shared" si="24"/>
        <v>247212</v>
      </c>
      <c r="P49" s="26">
        <f t="shared" si="24"/>
        <v>120724</v>
      </c>
      <c r="Q49" s="26">
        <f t="shared" si="24"/>
        <v>126488</v>
      </c>
      <c r="R49" s="38">
        <f t="shared" si="24"/>
        <v>93526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5">
        <f t="shared" si="25"/>
        <v>284218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5">
        <f t="shared" si="27"/>
        <v>104120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>
      <c r="B52" s="34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6">
        <f t="shared" si="27"/>
        <v>210999</v>
      </c>
      <c r="P52" s="18">
        <f t="shared" si="27"/>
        <v>104561</v>
      </c>
      <c r="Q52" s="18">
        <f t="shared" si="27"/>
        <v>106438</v>
      </c>
      <c r="R52" s="35">
        <f t="shared" si="27"/>
        <v>86438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 thickBot="1">
      <c r="B53" s="37" t="s">
        <v>13</v>
      </c>
      <c r="C53" s="24">
        <f t="shared" si="18"/>
        <v>242034</v>
      </c>
      <c r="D53" s="24">
        <f t="shared" si="26"/>
        <v>117741</v>
      </c>
      <c r="E53" s="24">
        <f t="shared" si="26"/>
        <v>124293</v>
      </c>
      <c r="F53" s="25">
        <f t="shared" si="26"/>
        <v>88708</v>
      </c>
      <c r="G53" s="24">
        <v>244192</v>
      </c>
      <c r="H53" s="26">
        <v>119250</v>
      </c>
      <c r="I53" s="26">
        <v>124942</v>
      </c>
      <c r="J53" s="38">
        <v>91674</v>
      </c>
      <c r="K53" s="43">
        <v>3015</v>
      </c>
      <c r="L53" s="24">
        <v>1492</v>
      </c>
      <c r="M53" s="24">
        <v>1523</v>
      </c>
      <c r="N53" s="25">
        <v>1986</v>
      </c>
      <c r="O53" s="24">
        <f t="shared" si="27"/>
        <v>247207</v>
      </c>
      <c r="P53" s="26">
        <f t="shared" si="27"/>
        <v>120742</v>
      </c>
      <c r="Q53" s="26">
        <f t="shared" si="27"/>
        <v>126465</v>
      </c>
      <c r="R53" s="38">
        <f t="shared" si="27"/>
        <v>93660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5">
        <f t="shared" si="29"/>
        <v>284408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5">
        <f t="shared" si="31"/>
        <v>104223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>
      <c r="B56" s="34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6">
        <f t="shared" si="31"/>
        <v>211043</v>
      </c>
      <c r="P56" s="18">
        <f t="shared" si="31"/>
        <v>104538</v>
      </c>
      <c r="Q56" s="18">
        <f t="shared" si="31"/>
        <v>106505</v>
      </c>
      <c r="R56" s="35">
        <f t="shared" si="31"/>
        <v>86478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 thickBot="1">
      <c r="B57" s="37" t="s">
        <v>13</v>
      </c>
      <c r="C57" s="24">
        <f t="shared" si="28"/>
        <v>242003</v>
      </c>
      <c r="D57" s="24">
        <f t="shared" si="30"/>
        <v>117739</v>
      </c>
      <c r="E57" s="24">
        <f t="shared" si="30"/>
        <v>124264</v>
      </c>
      <c r="F57" s="25">
        <f t="shared" si="30"/>
        <v>88755</v>
      </c>
      <c r="G57" s="24">
        <v>244182</v>
      </c>
      <c r="H57" s="26">
        <v>119256</v>
      </c>
      <c r="I57" s="26">
        <v>124926</v>
      </c>
      <c r="J57" s="38">
        <v>91747</v>
      </c>
      <c r="K57" s="43">
        <v>2994</v>
      </c>
      <c r="L57" s="24">
        <v>1484</v>
      </c>
      <c r="M57" s="24">
        <v>1510</v>
      </c>
      <c r="N57" s="25">
        <v>1960</v>
      </c>
      <c r="O57" s="24">
        <f t="shared" si="31"/>
        <v>247176</v>
      </c>
      <c r="P57" s="26">
        <f t="shared" si="31"/>
        <v>120740</v>
      </c>
      <c r="Q57" s="26">
        <f t="shared" si="31"/>
        <v>126436</v>
      </c>
      <c r="R57" s="38">
        <f t="shared" si="31"/>
        <v>93707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5">
        <f t="shared" si="32"/>
        <v>284496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5">
        <f t="shared" si="34"/>
        <v>104256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>
      <c r="B60" s="34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6">
        <f t="shared" si="34"/>
        <v>211017</v>
      </c>
      <c r="P60" s="18">
        <f t="shared" si="34"/>
        <v>104494</v>
      </c>
      <c r="Q60" s="18">
        <f t="shared" si="34"/>
        <v>106523</v>
      </c>
      <c r="R60" s="35">
        <f t="shared" si="34"/>
        <v>86479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 thickBot="1">
      <c r="B61" s="37" t="s">
        <v>13</v>
      </c>
      <c r="C61" s="24">
        <f t="shared" si="28"/>
        <v>241997</v>
      </c>
      <c r="D61" s="24">
        <f t="shared" si="33"/>
        <v>117747</v>
      </c>
      <c r="E61" s="24">
        <f t="shared" si="33"/>
        <v>124250</v>
      </c>
      <c r="F61" s="25">
        <f t="shared" si="33"/>
        <v>88809</v>
      </c>
      <c r="G61" s="24">
        <v>244156</v>
      </c>
      <c r="H61" s="26">
        <v>119263</v>
      </c>
      <c r="I61" s="26">
        <v>124893</v>
      </c>
      <c r="J61" s="38">
        <v>91787</v>
      </c>
      <c r="K61" s="43">
        <v>3014</v>
      </c>
      <c r="L61" s="24">
        <v>1485</v>
      </c>
      <c r="M61" s="24">
        <v>1529</v>
      </c>
      <c r="N61" s="25">
        <v>1974</v>
      </c>
      <c r="O61" s="24">
        <f t="shared" si="34"/>
        <v>247170</v>
      </c>
      <c r="P61" s="26">
        <f t="shared" si="34"/>
        <v>120748</v>
      </c>
      <c r="Q61" s="26">
        <f t="shared" si="34"/>
        <v>126422</v>
      </c>
      <c r="R61" s="38">
        <f t="shared" si="34"/>
        <v>93761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5">
        <f t="shared" si="36"/>
        <v>284839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5">
        <f t="shared" si="38"/>
        <v>104368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>
      <c r="B64" s="34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6">
        <f t="shared" si="38"/>
        <v>211194</v>
      </c>
      <c r="P64" s="18">
        <f t="shared" si="38"/>
        <v>104579</v>
      </c>
      <c r="Q64" s="18">
        <f t="shared" si="38"/>
        <v>106615</v>
      </c>
      <c r="R64" s="35">
        <f t="shared" si="38"/>
        <v>86629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 thickBot="1">
      <c r="B65" s="37" t="s">
        <v>13</v>
      </c>
      <c r="C65" s="24">
        <f t="shared" si="35"/>
        <v>242022</v>
      </c>
      <c r="D65" s="24">
        <f t="shared" si="37"/>
        <v>117784</v>
      </c>
      <c r="E65" s="24">
        <f t="shared" si="37"/>
        <v>124238</v>
      </c>
      <c r="F65" s="25">
        <f t="shared" si="37"/>
        <v>88890</v>
      </c>
      <c r="G65" s="24">
        <v>244144</v>
      </c>
      <c r="H65" s="26">
        <v>119270</v>
      </c>
      <c r="I65" s="26">
        <v>124874</v>
      </c>
      <c r="J65" s="38">
        <v>91839</v>
      </c>
      <c r="K65" s="43">
        <v>3051</v>
      </c>
      <c r="L65" s="24">
        <v>1515</v>
      </c>
      <c r="M65" s="24">
        <v>1536</v>
      </c>
      <c r="N65" s="25">
        <v>2003</v>
      </c>
      <c r="O65" s="24">
        <f t="shared" si="38"/>
        <v>247195</v>
      </c>
      <c r="P65" s="26">
        <f t="shared" si="38"/>
        <v>120785</v>
      </c>
      <c r="Q65" s="26">
        <f t="shared" si="38"/>
        <v>126410</v>
      </c>
      <c r="R65" s="38">
        <f t="shared" si="38"/>
        <v>93842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5">
        <f t="shared" si="39"/>
        <v>285105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5">
        <f t="shared" si="41"/>
        <v>104448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>
      <c r="B68" s="34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6">
        <f t="shared" si="41"/>
        <v>211307</v>
      </c>
      <c r="P68" s="18">
        <f t="shared" si="41"/>
        <v>104596</v>
      </c>
      <c r="Q68" s="18">
        <f t="shared" si="41"/>
        <v>106711</v>
      </c>
      <c r="R68" s="35">
        <f t="shared" si="41"/>
        <v>86714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 thickBot="1">
      <c r="B69" s="37" t="s">
        <v>13</v>
      </c>
      <c r="C69" s="24">
        <f t="shared" si="35"/>
        <v>242031</v>
      </c>
      <c r="D69" s="24">
        <f t="shared" si="40"/>
        <v>117788</v>
      </c>
      <c r="E69" s="24">
        <f t="shared" si="40"/>
        <v>124243</v>
      </c>
      <c r="F69" s="25">
        <f t="shared" si="40"/>
        <v>88991</v>
      </c>
      <c r="G69" s="24">
        <v>244082</v>
      </c>
      <c r="H69" s="26">
        <v>119219</v>
      </c>
      <c r="I69" s="26">
        <v>124863</v>
      </c>
      <c r="J69" s="38">
        <v>91886</v>
      </c>
      <c r="K69" s="43">
        <v>3122</v>
      </c>
      <c r="L69" s="24">
        <v>1570</v>
      </c>
      <c r="M69" s="24">
        <v>1552</v>
      </c>
      <c r="N69" s="25">
        <v>2057</v>
      </c>
      <c r="O69" s="24">
        <f t="shared" si="41"/>
        <v>247204</v>
      </c>
      <c r="P69" s="26">
        <f t="shared" si="41"/>
        <v>120789</v>
      </c>
      <c r="Q69" s="26">
        <f t="shared" si="41"/>
        <v>126415</v>
      </c>
      <c r="R69" s="38">
        <f t="shared" si="41"/>
        <v>93943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5">
        <f t="shared" si="43"/>
        <v>285437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5">
        <f t="shared" si="45"/>
        <v>104629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>
      <c r="B72" s="34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6">
        <f t="shared" si="45"/>
        <v>211391</v>
      </c>
      <c r="P72" s="18">
        <f t="shared" si="45"/>
        <v>104620</v>
      </c>
      <c r="Q72" s="18">
        <f t="shared" si="45"/>
        <v>106771</v>
      </c>
      <c r="R72" s="35">
        <f t="shared" si="45"/>
        <v>86807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 thickBot="1">
      <c r="B73" s="37" t="s">
        <v>13</v>
      </c>
      <c r="C73" s="24">
        <f t="shared" si="42"/>
        <v>241892</v>
      </c>
      <c r="D73" s="24">
        <f t="shared" si="44"/>
        <v>117706</v>
      </c>
      <c r="E73" s="24">
        <f t="shared" si="44"/>
        <v>124186</v>
      </c>
      <c r="F73" s="25">
        <f t="shared" si="44"/>
        <v>89049</v>
      </c>
      <c r="G73" s="24">
        <v>243962</v>
      </c>
      <c r="H73" s="26">
        <v>119148</v>
      </c>
      <c r="I73" s="26">
        <v>124814</v>
      </c>
      <c r="J73" s="38">
        <v>91946</v>
      </c>
      <c r="K73" s="43">
        <v>3103</v>
      </c>
      <c r="L73" s="24">
        <v>1559</v>
      </c>
      <c r="M73" s="24">
        <v>1544</v>
      </c>
      <c r="N73" s="25">
        <v>2055</v>
      </c>
      <c r="O73" s="24">
        <f t="shared" si="45"/>
        <v>247065</v>
      </c>
      <c r="P73" s="26">
        <f t="shared" si="45"/>
        <v>120707</v>
      </c>
      <c r="Q73" s="26">
        <f t="shared" si="45"/>
        <v>126358</v>
      </c>
      <c r="R73" s="38">
        <f t="shared" si="45"/>
        <v>94001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5">
        <f t="shared" si="46"/>
        <v>285611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5">
        <f t="shared" si="48"/>
        <v>104750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>
      <c r="B76" s="34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6">
        <f t="shared" si="48"/>
        <v>211367</v>
      </c>
      <c r="P76" s="18">
        <f t="shared" si="48"/>
        <v>104587</v>
      </c>
      <c r="Q76" s="18">
        <f t="shared" si="48"/>
        <v>106780</v>
      </c>
      <c r="R76" s="35">
        <f t="shared" si="48"/>
        <v>86816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 thickBot="1">
      <c r="B77" s="37" t="s">
        <v>13</v>
      </c>
      <c r="C77" s="24">
        <f t="shared" si="42"/>
        <v>241825</v>
      </c>
      <c r="D77" s="24">
        <f t="shared" si="47"/>
        <v>117655</v>
      </c>
      <c r="E77" s="24">
        <f t="shared" si="47"/>
        <v>124170</v>
      </c>
      <c r="F77" s="25">
        <f t="shared" si="47"/>
        <v>89093</v>
      </c>
      <c r="G77" s="24">
        <v>243894</v>
      </c>
      <c r="H77" s="26">
        <v>119107</v>
      </c>
      <c r="I77" s="26">
        <v>124787</v>
      </c>
      <c r="J77" s="38">
        <v>91987</v>
      </c>
      <c r="K77" s="43">
        <v>3104</v>
      </c>
      <c r="L77" s="24">
        <v>1549</v>
      </c>
      <c r="M77" s="24">
        <v>1555</v>
      </c>
      <c r="N77" s="25">
        <v>2058</v>
      </c>
      <c r="O77" s="24">
        <f t="shared" si="48"/>
        <v>246998</v>
      </c>
      <c r="P77" s="26">
        <f t="shared" si="48"/>
        <v>120656</v>
      </c>
      <c r="Q77" s="26">
        <f t="shared" si="48"/>
        <v>126342</v>
      </c>
      <c r="R77" s="38">
        <f t="shared" si="48"/>
        <v>94045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5">
        <f t="shared" si="50"/>
        <v>285757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5">
        <f t="shared" si="52"/>
        <v>104824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>
      <c r="B80" s="34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6">
        <f t="shared" si="52"/>
        <v>211357</v>
      </c>
      <c r="P80" s="18">
        <f t="shared" si="52"/>
        <v>104535</v>
      </c>
      <c r="Q80" s="18">
        <f t="shared" si="52"/>
        <v>106822</v>
      </c>
      <c r="R80" s="35">
        <f t="shared" si="52"/>
        <v>86824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 thickBot="1">
      <c r="B81" s="37" t="s">
        <v>13</v>
      </c>
      <c r="C81" s="24">
        <f t="shared" si="49"/>
        <v>241867</v>
      </c>
      <c r="D81" s="24">
        <f t="shared" si="51"/>
        <v>117669</v>
      </c>
      <c r="E81" s="24">
        <f t="shared" si="51"/>
        <v>124198</v>
      </c>
      <c r="F81" s="25">
        <f t="shared" si="51"/>
        <v>89157</v>
      </c>
      <c r="G81" s="24">
        <v>243891</v>
      </c>
      <c r="H81" s="26">
        <v>119091</v>
      </c>
      <c r="I81" s="26">
        <v>124800</v>
      </c>
      <c r="J81" s="38">
        <v>92003</v>
      </c>
      <c r="K81" s="43">
        <v>3149</v>
      </c>
      <c r="L81" s="24">
        <v>1579</v>
      </c>
      <c r="M81" s="24">
        <v>1570</v>
      </c>
      <c r="N81" s="25">
        <v>2106</v>
      </c>
      <c r="O81" s="24">
        <f t="shared" si="52"/>
        <v>247040</v>
      </c>
      <c r="P81" s="26">
        <f t="shared" si="52"/>
        <v>120670</v>
      </c>
      <c r="Q81" s="26">
        <f t="shared" si="52"/>
        <v>126370</v>
      </c>
      <c r="R81" s="38">
        <f t="shared" si="52"/>
        <v>94109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5">
        <f t="shared" si="53"/>
        <v>285916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5">
        <f t="shared" si="55"/>
        <v>104859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>
      <c r="B84" s="34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6">
        <f t="shared" si="55"/>
        <v>211374</v>
      </c>
      <c r="P84" s="18">
        <f t="shared" si="55"/>
        <v>104545</v>
      </c>
      <c r="Q84" s="18">
        <f t="shared" si="55"/>
        <v>106829</v>
      </c>
      <c r="R84" s="35">
        <f t="shared" si="55"/>
        <v>86874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 thickBot="1">
      <c r="B85" s="37" t="s">
        <v>13</v>
      </c>
      <c r="C85" s="24">
        <f t="shared" si="49"/>
        <v>241804</v>
      </c>
      <c r="D85" s="24">
        <f t="shared" si="54"/>
        <v>117648</v>
      </c>
      <c r="E85" s="24">
        <f t="shared" si="54"/>
        <v>124156</v>
      </c>
      <c r="F85" s="25">
        <f t="shared" si="54"/>
        <v>89231</v>
      </c>
      <c r="G85" s="24">
        <v>243862</v>
      </c>
      <c r="H85" s="26">
        <v>119075</v>
      </c>
      <c r="I85" s="26">
        <v>124787</v>
      </c>
      <c r="J85" s="38">
        <v>92085</v>
      </c>
      <c r="K85" s="43">
        <v>3115</v>
      </c>
      <c r="L85" s="24">
        <v>1574</v>
      </c>
      <c r="M85" s="24">
        <v>1541</v>
      </c>
      <c r="N85" s="25">
        <v>2098</v>
      </c>
      <c r="O85" s="24">
        <f t="shared" si="55"/>
        <v>246977</v>
      </c>
      <c r="P85" s="26">
        <f t="shared" si="55"/>
        <v>120649</v>
      </c>
      <c r="Q85" s="26">
        <f t="shared" si="55"/>
        <v>126328</v>
      </c>
      <c r="R85" s="38">
        <f t="shared" si="55"/>
        <v>94183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5">
        <f t="shared" si="57"/>
        <v>286018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5">
        <f t="shared" si="59"/>
        <v>104880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>
      <c r="B88" s="34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6">
        <f t="shared" si="59"/>
        <v>211406</v>
      </c>
      <c r="P88" s="18">
        <f t="shared" si="59"/>
        <v>104566</v>
      </c>
      <c r="Q88" s="18">
        <f t="shared" si="59"/>
        <v>106840</v>
      </c>
      <c r="R88" s="35">
        <f t="shared" si="59"/>
        <v>86915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 thickBot="1">
      <c r="B89" s="37" t="s">
        <v>13</v>
      </c>
      <c r="C89" s="24">
        <f t="shared" si="56"/>
        <v>241765</v>
      </c>
      <c r="D89" s="24">
        <f t="shared" si="58"/>
        <v>117590</v>
      </c>
      <c r="E89" s="24">
        <f t="shared" si="58"/>
        <v>124175</v>
      </c>
      <c r="F89" s="25">
        <f t="shared" si="58"/>
        <v>89271</v>
      </c>
      <c r="G89" s="24">
        <v>243801</v>
      </c>
      <c r="H89" s="26">
        <v>119007</v>
      </c>
      <c r="I89" s="26">
        <v>124794</v>
      </c>
      <c r="J89" s="38">
        <v>92087</v>
      </c>
      <c r="K89" s="43">
        <v>3137</v>
      </c>
      <c r="L89" s="24">
        <v>1584</v>
      </c>
      <c r="M89" s="24">
        <v>1553</v>
      </c>
      <c r="N89" s="25">
        <v>2136</v>
      </c>
      <c r="O89" s="24">
        <f t="shared" si="59"/>
        <v>246938</v>
      </c>
      <c r="P89" s="26">
        <f t="shared" si="59"/>
        <v>120591</v>
      </c>
      <c r="Q89" s="26">
        <f t="shared" si="59"/>
        <v>126347</v>
      </c>
      <c r="R89" s="38">
        <f t="shared" si="59"/>
        <v>94223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5">
        <f t="shared" si="60"/>
        <v>285674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5">
        <f t="shared" si="62"/>
        <v>104988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>
      <c r="B92" s="34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6">
        <f t="shared" si="62"/>
        <v>210705</v>
      </c>
      <c r="P92" s="18">
        <f t="shared" si="62"/>
        <v>104171</v>
      </c>
      <c r="Q92" s="18">
        <f t="shared" si="62"/>
        <v>106534</v>
      </c>
      <c r="R92" s="35">
        <f t="shared" si="62"/>
        <v>86608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 thickBot="1">
      <c r="B93" s="37" t="s">
        <v>13</v>
      </c>
      <c r="C93" s="24">
        <f t="shared" si="56"/>
        <v>241246</v>
      </c>
      <c r="D93" s="24">
        <f t="shared" si="61"/>
        <v>117214</v>
      </c>
      <c r="E93" s="24">
        <f t="shared" si="61"/>
        <v>124032</v>
      </c>
      <c r="F93" s="25">
        <f t="shared" si="61"/>
        <v>89126</v>
      </c>
      <c r="G93" s="24">
        <v>243306</v>
      </c>
      <c r="H93" s="26">
        <v>118656</v>
      </c>
      <c r="I93" s="26">
        <v>124650</v>
      </c>
      <c r="J93" s="38">
        <v>91954</v>
      </c>
      <c r="K93" s="43">
        <v>3113</v>
      </c>
      <c r="L93" s="24">
        <v>1559</v>
      </c>
      <c r="M93" s="24">
        <v>1554</v>
      </c>
      <c r="N93" s="25">
        <v>2124</v>
      </c>
      <c r="O93" s="24">
        <f t="shared" si="62"/>
        <v>246419</v>
      </c>
      <c r="P93" s="26">
        <f t="shared" si="62"/>
        <v>120215</v>
      </c>
      <c r="Q93" s="26">
        <f t="shared" si="62"/>
        <v>126204</v>
      </c>
      <c r="R93" s="38">
        <f t="shared" si="62"/>
        <v>94078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5">
        <f t="shared" si="64"/>
        <v>286877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5">
        <f t="shared" si="66"/>
        <v>105201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>
      <c r="B96" s="34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6">
        <f t="shared" si="66"/>
        <v>211163</v>
      </c>
      <c r="P96" s="18">
        <f t="shared" si="66"/>
        <v>104422</v>
      </c>
      <c r="Q96" s="18">
        <f t="shared" si="66"/>
        <v>106741</v>
      </c>
      <c r="R96" s="35">
        <f t="shared" si="66"/>
        <v>87174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 thickBot="1">
      <c r="B97" s="37" t="s">
        <v>13</v>
      </c>
      <c r="C97" s="24">
        <f t="shared" si="63"/>
        <v>241441</v>
      </c>
      <c r="D97" s="24">
        <f t="shared" si="65"/>
        <v>117369</v>
      </c>
      <c r="E97" s="24">
        <f t="shared" si="65"/>
        <v>124072</v>
      </c>
      <c r="F97" s="25">
        <f t="shared" si="65"/>
        <v>89550</v>
      </c>
      <c r="G97" s="24">
        <v>243473</v>
      </c>
      <c r="H97" s="26">
        <v>118806</v>
      </c>
      <c r="I97" s="26">
        <v>124667</v>
      </c>
      <c r="J97" s="38">
        <v>92348</v>
      </c>
      <c r="K97" s="43">
        <v>3141</v>
      </c>
      <c r="L97" s="24">
        <v>1564</v>
      </c>
      <c r="M97" s="24">
        <v>1577</v>
      </c>
      <c r="N97" s="25">
        <v>2154</v>
      </c>
      <c r="O97" s="24">
        <f t="shared" si="66"/>
        <v>246614</v>
      </c>
      <c r="P97" s="26">
        <f t="shared" si="66"/>
        <v>120370</v>
      </c>
      <c r="Q97" s="26">
        <f t="shared" si="66"/>
        <v>126244</v>
      </c>
      <c r="R97" s="38">
        <f t="shared" si="66"/>
        <v>94502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5">
        <f t="shared" si="67"/>
        <v>287222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5">
        <f t="shared" si="69"/>
        <v>105284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>
      <c r="B100" s="34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6">
        <f t="shared" si="69"/>
        <v>211282</v>
      </c>
      <c r="P100" s="18">
        <f t="shared" si="69"/>
        <v>104510</v>
      </c>
      <c r="Q100" s="18">
        <f t="shared" si="69"/>
        <v>106772</v>
      </c>
      <c r="R100" s="35">
        <f t="shared" si="69"/>
        <v>87293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 hidden="1" thickBot="1">
      <c r="B101" s="37" t="s">
        <v>13</v>
      </c>
      <c r="C101" s="24">
        <f t="shared" si="63"/>
        <v>241393</v>
      </c>
      <c r="D101" s="24">
        <f t="shared" si="68"/>
        <v>117381</v>
      </c>
      <c r="E101" s="24">
        <f t="shared" si="68"/>
        <v>124012</v>
      </c>
      <c r="F101" s="25">
        <f t="shared" si="68"/>
        <v>89693</v>
      </c>
      <c r="G101" s="24">
        <v>243446</v>
      </c>
      <c r="H101" s="26">
        <v>118829</v>
      </c>
      <c r="I101" s="26">
        <v>124617</v>
      </c>
      <c r="J101" s="38">
        <v>92507</v>
      </c>
      <c r="K101" s="43">
        <v>3120</v>
      </c>
      <c r="L101" s="24">
        <v>1553</v>
      </c>
      <c r="M101" s="24">
        <v>1567</v>
      </c>
      <c r="N101" s="25">
        <v>2138</v>
      </c>
      <c r="O101" s="24">
        <f t="shared" si="69"/>
        <v>246566</v>
      </c>
      <c r="P101" s="26">
        <f t="shared" si="69"/>
        <v>120382</v>
      </c>
      <c r="Q101" s="26">
        <f t="shared" si="69"/>
        <v>126184</v>
      </c>
      <c r="R101" s="38">
        <f t="shared" si="69"/>
        <v>94645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5">
        <f t="shared" si="71"/>
        <v>287349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5">
        <f t="shared" si="73"/>
        <v>105308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>
      <c r="B104" s="34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6">
        <f t="shared" si="73"/>
        <v>211363</v>
      </c>
      <c r="P104" s="18">
        <f t="shared" si="73"/>
        <v>104542</v>
      </c>
      <c r="Q104" s="18">
        <f t="shared" si="73"/>
        <v>106821</v>
      </c>
      <c r="R104" s="35">
        <f t="shared" si="73"/>
        <v>87361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 hidden="1" thickBot="1">
      <c r="B105" s="37" t="s">
        <v>13</v>
      </c>
      <c r="C105" s="24">
        <f t="shared" si="70"/>
        <v>241274</v>
      </c>
      <c r="D105" s="24">
        <f t="shared" si="72"/>
        <v>117292</v>
      </c>
      <c r="E105" s="24">
        <f t="shared" si="72"/>
        <v>123982</v>
      </c>
      <c r="F105" s="25">
        <f t="shared" si="72"/>
        <v>89728</v>
      </c>
      <c r="G105" s="24">
        <v>243362</v>
      </c>
      <c r="H105" s="26">
        <v>118763</v>
      </c>
      <c r="I105" s="26">
        <v>124599</v>
      </c>
      <c r="J105" s="38">
        <v>92563</v>
      </c>
      <c r="K105" s="43">
        <v>3085</v>
      </c>
      <c r="L105" s="24">
        <v>1530</v>
      </c>
      <c r="M105" s="24">
        <v>1555</v>
      </c>
      <c r="N105" s="25">
        <v>2117</v>
      </c>
      <c r="O105" s="24">
        <f t="shared" si="73"/>
        <v>246447</v>
      </c>
      <c r="P105" s="26">
        <f t="shared" si="73"/>
        <v>120293</v>
      </c>
      <c r="Q105" s="26">
        <f t="shared" si="73"/>
        <v>126154</v>
      </c>
      <c r="R105" s="38">
        <f t="shared" si="73"/>
        <v>94680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5">
        <f t="shared" si="74"/>
        <v>287560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5">
        <f t="shared" si="76"/>
        <v>105376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>
      <c r="B108" s="34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6">
        <f t="shared" si="76"/>
        <v>211445</v>
      </c>
      <c r="P108" s="18">
        <f t="shared" si="76"/>
        <v>104574</v>
      </c>
      <c r="Q108" s="18">
        <f t="shared" si="76"/>
        <v>106871</v>
      </c>
      <c r="R108" s="35">
        <f t="shared" si="76"/>
        <v>87465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 hidden="1" thickBot="1">
      <c r="B109" s="37" t="s">
        <v>13</v>
      </c>
      <c r="C109" s="24">
        <f t="shared" si="70"/>
        <v>241244</v>
      </c>
      <c r="D109" s="24">
        <f t="shared" si="75"/>
        <v>117307</v>
      </c>
      <c r="E109" s="24">
        <f t="shared" si="75"/>
        <v>123937</v>
      </c>
      <c r="F109" s="25">
        <f t="shared" si="75"/>
        <v>89767</v>
      </c>
      <c r="G109" s="24">
        <v>243345</v>
      </c>
      <c r="H109" s="26">
        <v>118771</v>
      </c>
      <c r="I109" s="26">
        <v>124574</v>
      </c>
      <c r="J109" s="38">
        <v>92601</v>
      </c>
      <c r="K109" s="43">
        <v>3072</v>
      </c>
      <c r="L109" s="24">
        <v>1537</v>
      </c>
      <c r="M109" s="24">
        <v>1535</v>
      </c>
      <c r="N109" s="25">
        <v>2118</v>
      </c>
      <c r="O109" s="24">
        <f t="shared" si="76"/>
        <v>246417</v>
      </c>
      <c r="P109" s="26">
        <f t="shared" si="76"/>
        <v>120308</v>
      </c>
      <c r="Q109" s="26">
        <f t="shared" si="76"/>
        <v>126109</v>
      </c>
      <c r="R109" s="38">
        <f t="shared" si="76"/>
        <v>94719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5">
        <f t="shared" si="78"/>
        <v>287677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5">
        <f t="shared" si="80"/>
        <v>105428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>
      <c r="B112" s="34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6">
        <f t="shared" si="80"/>
        <v>211464</v>
      </c>
      <c r="P112" s="18">
        <f t="shared" si="80"/>
        <v>104588</v>
      </c>
      <c r="Q112" s="18">
        <f t="shared" si="80"/>
        <v>106876</v>
      </c>
      <c r="R112" s="35">
        <f t="shared" si="80"/>
        <v>87504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 hidden="1" thickBot="1">
      <c r="B113" s="37" t="s">
        <v>13</v>
      </c>
      <c r="C113" s="24">
        <f t="shared" si="77"/>
        <v>241267</v>
      </c>
      <c r="D113" s="24">
        <f t="shared" si="79"/>
        <v>117289</v>
      </c>
      <c r="E113" s="24">
        <f t="shared" si="79"/>
        <v>123978</v>
      </c>
      <c r="F113" s="25">
        <f t="shared" si="79"/>
        <v>89793</v>
      </c>
      <c r="G113" s="24">
        <v>243364</v>
      </c>
      <c r="H113" s="26">
        <v>118770</v>
      </c>
      <c r="I113" s="26">
        <v>124594</v>
      </c>
      <c r="J113" s="38">
        <v>92624</v>
      </c>
      <c r="K113" s="43">
        <v>3076</v>
      </c>
      <c r="L113" s="24">
        <v>1520</v>
      </c>
      <c r="M113" s="24">
        <v>1556</v>
      </c>
      <c r="N113" s="25">
        <v>2121</v>
      </c>
      <c r="O113" s="24">
        <f t="shared" si="80"/>
        <v>246440</v>
      </c>
      <c r="P113" s="26">
        <f t="shared" si="80"/>
        <v>120290</v>
      </c>
      <c r="Q113" s="26">
        <f t="shared" si="80"/>
        <v>126150</v>
      </c>
      <c r="R113" s="38">
        <f t="shared" si="80"/>
        <v>94745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5">
        <f t="shared" si="81"/>
        <v>287754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5">
        <f t="shared" si="83"/>
        <v>105409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>
      <c r="B116" s="34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6">
        <f t="shared" si="83"/>
        <v>211457</v>
      </c>
      <c r="P116" s="18">
        <f t="shared" si="83"/>
        <v>104566</v>
      </c>
      <c r="Q116" s="18">
        <f t="shared" si="83"/>
        <v>106891</v>
      </c>
      <c r="R116" s="35">
        <f t="shared" si="83"/>
        <v>87550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 hidden="1" thickBot="1">
      <c r="B117" s="37" t="s">
        <v>13</v>
      </c>
      <c r="C117" s="24">
        <f t="shared" si="77"/>
        <v>241254</v>
      </c>
      <c r="D117" s="24">
        <f t="shared" si="82"/>
        <v>117266</v>
      </c>
      <c r="E117" s="24">
        <f t="shared" si="82"/>
        <v>123988</v>
      </c>
      <c r="F117" s="25">
        <f t="shared" si="82"/>
        <v>89843</v>
      </c>
      <c r="G117" s="24">
        <v>243344</v>
      </c>
      <c r="H117" s="26">
        <v>118752</v>
      </c>
      <c r="I117" s="26">
        <v>124592</v>
      </c>
      <c r="J117" s="38">
        <v>92665</v>
      </c>
      <c r="K117" s="43">
        <v>3083</v>
      </c>
      <c r="L117" s="24">
        <v>1515</v>
      </c>
      <c r="M117" s="24">
        <v>1568</v>
      </c>
      <c r="N117" s="25">
        <v>2130</v>
      </c>
      <c r="O117" s="24">
        <f t="shared" si="83"/>
        <v>246427</v>
      </c>
      <c r="P117" s="26">
        <f t="shared" si="83"/>
        <v>120267</v>
      </c>
      <c r="Q117" s="26">
        <f t="shared" si="83"/>
        <v>126160</v>
      </c>
      <c r="R117" s="38">
        <f t="shared" si="83"/>
        <v>94795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5">
        <f t="shared" si="85"/>
        <v>288130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5">
        <f t="shared" si="87"/>
        <v>105521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>
      <c r="B120" s="34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6">
        <f t="shared" si="87"/>
        <v>211659</v>
      </c>
      <c r="P120" s="18">
        <f t="shared" si="87"/>
        <v>104656</v>
      </c>
      <c r="Q120" s="18">
        <f t="shared" si="87"/>
        <v>107003</v>
      </c>
      <c r="R120" s="35">
        <f t="shared" si="87"/>
        <v>87696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 hidden="1" thickBot="1">
      <c r="B121" s="37" t="s">
        <v>13</v>
      </c>
      <c r="C121" s="24">
        <f t="shared" si="84"/>
        <v>241250</v>
      </c>
      <c r="D121" s="24">
        <f t="shared" si="86"/>
        <v>117253</v>
      </c>
      <c r="E121" s="24">
        <f t="shared" si="86"/>
        <v>123997</v>
      </c>
      <c r="F121" s="25">
        <f t="shared" si="86"/>
        <v>89961</v>
      </c>
      <c r="G121" s="24">
        <v>243312</v>
      </c>
      <c r="H121" s="26">
        <v>118724</v>
      </c>
      <c r="I121" s="26">
        <v>124588</v>
      </c>
      <c r="J121" s="38">
        <v>92744</v>
      </c>
      <c r="K121" s="43">
        <v>3111</v>
      </c>
      <c r="L121" s="24">
        <v>1530</v>
      </c>
      <c r="M121" s="24">
        <v>1581</v>
      </c>
      <c r="N121" s="25">
        <v>2169</v>
      </c>
      <c r="O121" s="24">
        <f t="shared" si="87"/>
        <v>246423</v>
      </c>
      <c r="P121" s="26">
        <f t="shared" si="87"/>
        <v>120254</v>
      </c>
      <c r="Q121" s="26">
        <f t="shared" si="87"/>
        <v>126169</v>
      </c>
      <c r="R121" s="38">
        <f t="shared" si="87"/>
        <v>94913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 hidden="1">
      <c r="B122" s="34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5">
        <f t="shared" si="88"/>
        <v>288197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5">
        <f t="shared" si="90"/>
        <v>105511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>
      <c r="B124" s="34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6">
        <f t="shared" si="90"/>
        <v>211596</v>
      </c>
      <c r="P124" s="18">
        <f t="shared" si="90"/>
        <v>104625</v>
      </c>
      <c r="Q124" s="18">
        <f t="shared" si="90"/>
        <v>106971</v>
      </c>
      <c r="R124" s="35">
        <f t="shared" si="90"/>
        <v>87679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 hidden="1" thickBot="1">
      <c r="B125" s="37" t="s">
        <v>13</v>
      </c>
      <c r="C125" s="24">
        <f t="shared" si="84"/>
        <v>241292</v>
      </c>
      <c r="D125" s="24">
        <f t="shared" si="89"/>
        <v>117241</v>
      </c>
      <c r="E125" s="24">
        <f t="shared" si="89"/>
        <v>124051</v>
      </c>
      <c r="F125" s="25">
        <f t="shared" si="89"/>
        <v>90055</v>
      </c>
      <c r="G125" s="24">
        <v>243341</v>
      </c>
      <c r="H125" s="26">
        <v>118717</v>
      </c>
      <c r="I125" s="26">
        <v>124624</v>
      </c>
      <c r="J125" s="38">
        <v>92835</v>
      </c>
      <c r="K125" s="43">
        <v>3124</v>
      </c>
      <c r="L125" s="24">
        <v>1525</v>
      </c>
      <c r="M125" s="24">
        <v>1599</v>
      </c>
      <c r="N125" s="25">
        <v>2172</v>
      </c>
      <c r="O125" s="24">
        <f t="shared" si="90"/>
        <v>246465</v>
      </c>
      <c r="P125" s="26">
        <f t="shared" si="90"/>
        <v>120242</v>
      </c>
      <c r="Q125" s="26">
        <f t="shared" si="90"/>
        <v>126223</v>
      </c>
      <c r="R125" s="38">
        <f t="shared" si="90"/>
        <v>95007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 hidden="1" thickBot="1">
      <c r="B126" s="34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5">
        <f t="shared" si="92"/>
        <v>288391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5">
        <f t="shared" si="94"/>
        <v>105573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>
      <c r="B128" s="34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6">
        <f t="shared" si="94"/>
        <v>211669</v>
      </c>
      <c r="P128" s="18">
        <f t="shared" si="94"/>
        <v>104610</v>
      </c>
      <c r="Q128" s="18">
        <f t="shared" si="94"/>
        <v>107059</v>
      </c>
      <c r="R128" s="35">
        <f t="shared" si="94"/>
        <v>87715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 hidden="1" thickBot="1">
      <c r="B129" s="37" t="s">
        <v>13</v>
      </c>
      <c r="C129" s="24">
        <f t="shared" si="91"/>
        <v>241295</v>
      </c>
      <c r="D129" s="24">
        <f t="shared" si="93"/>
        <v>117272</v>
      </c>
      <c r="E129" s="24">
        <f t="shared" si="93"/>
        <v>124023</v>
      </c>
      <c r="F129" s="25">
        <f t="shared" si="93"/>
        <v>90151</v>
      </c>
      <c r="G129" s="24">
        <v>243312</v>
      </c>
      <c r="H129" s="26">
        <v>118732</v>
      </c>
      <c r="I129" s="26">
        <v>124580</v>
      </c>
      <c r="J129" s="38">
        <v>92891</v>
      </c>
      <c r="K129" s="43">
        <v>3156</v>
      </c>
      <c r="L129" s="24">
        <v>1541</v>
      </c>
      <c r="M129" s="24">
        <v>1615</v>
      </c>
      <c r="N129" s="25">
        <v>2212</v>
      </c>
      <c r="O129" s="24">
        <f t="shared" si="94"/>
        <v>246468</v>
      </c>
      <c r="P129" s="26">
        <f t="shared" si="94"/>
        <v>120273</v>
      </c>
      <c r="Q129" s="26">
        <f t="shared" si="94"/>
        <v>126195</v>
      </c>
      <c r="R129" s="38">
        <f t="shared" si="94"/>
        <v>95103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 hidden="1" thickBot="1">
      <c r="B130" s="51" t="s">
        <v>44</v>
      </c>
      <c r="C130" s="52">
        <f t="shared" si="91"/>
        <v>710625</v>
      </c>
      <c r="D130" s="52">
        <f aca="true" t="shared" si="95" ref="D130:R130">SUM(D131:D133)</f>
        <v>345507</v>
      </c>
      <c r="E130" s="52">
        <f t="shared" si="95"/>
        <v>365118</v>
      </c>
      <c r="F130" s="53">
        <f t="shared" si="95"/>
        <v>274366</v>
      </c>
      <c r="G130" s="52">
        <f t="shared" si="95"/>
        <v>711906</v>
      </c>
      <c r="H130" s="54">
        <f t="shared" si="95"/>
        <v>347395</v>
      </c>
      <c r="I130" s="54">
        <f t="shared" si="95"/>
        <v>364511</v>
      </c>
      <c r="J130" s="54">
        <f t="shared" si="95"/>
        <v>282469</v>
      </c>
      <c r="K130" s="55">
        <f t="shared" si="95"/>
        <v>8445</v>
      </c>
      <c r="L130" s="52">
        <f t="shared" si="95"/>
        <v>3860</v>
      </c>
      <c r="M130" s="52">
        <f t="shared" si="95"/>
        <v>4585</v>
      </c>
      <c r="N130" s="53">
        <f t="shared" si="95"/>
        <v>6006</v>
      </c>
      <c r="O130" s="52">
        <f t="shared" si="95"/>
        <v>720351</v>
      </c>
      <c r="P130" s="54">
        <f t="shared" si="95"/>
        <v>351255</v>
      </c>
      <c r="Q130" s="54">
        <f t="shared" si="95"/>
        <v>369096</v>
      </c>
      <c r="R130" s="56">
        <f t="shared" si="95"/>
        <v>288475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5">
        <f t="shared" si="97"/>
        <v>105545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>
      <c r="B132" s="34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6">
        <f t="shared" si="97"/>
        <v>211677</v>
      </c>
      <c r="P132" s="18">
        <f t="shared" si="97"/>
        <v>104607</v>
      </c>
      <c r="Q132" s="18">
        <f t="shared" si="97"/>
        <v>107070</v>
      </c>
      <c r="R132" s="35">
        <f t="shared" si="97"/>
        <v>87751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 hidden="1" thickBot="1">
      <c r="B133" s="37" t="s">
        <v>13</v>
      </c>
      <c r="C133" s="24">
        <f t="shared" si="91"/>
        <v>241169</v>
      </c>
      <c r="D133" s="24">
        <f t="shared" si="96"/>
        <v>117195</v>
      </c>
      <c r="E133" s="24">
        <f t="shared" si="96"/>
        <v>123974</v>
      </c>
      <c r="F133" s="25">
        <f t="shared" si="96"/>
        <v>90227</v>
      </c>
      <c r="G133" s="24">
        <v>243196</v>
      </c>
      <c r="H133" s="26">
        <v>118664</v>
      </c>
      <c r="I133" s="26">
        <v>124532</v>
      </c>
      <c r="J133" s="38">
        <v>92966</v>
      </c>
      <c r="K133" s="43">
        <v>3146</v>
      </c>
      <c r="L133" s="24">
        <v>1532</v>
      </c>
      <c r="M133" s="24">
        <v>1614</v>
      </c>
      <c r="N133" s="25">
        <v>2213</v>
      </c>
      <c r="O133" s="24">
        <f t="shared" si="97"/>
        <v>246342</v>
      </c>
      <c r="P133" s="26">
        <f t="shared" si="97"/>
        <v>120196</v>
      </c>
      <c r="Q133" s="26">
        <f t="shared" si="97"/>
        <v>126146</v>
      </c>
      <c r="R133" s="38">
        <f t="shared" si="97"/>
        <v>95179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 thickBot="1">
      <c r="B134" s="85" t="s">
        <v>45</v>
      </c>
      <c r="C134" s="86">
        <f>SUM(D134:E134)</f>
        <v>710318</v>
      </c>
      <c r="D134" s="86">
        <f aca="true" t="shared" si="98" ref="D134:R134">SUM(D135:D137)</f>
        <v>345326</v>
      </c>
      <c r="E134" s="86">
        <f t="shared" si="98"/>
        <v>364992</v>
      </c>
      <c r="F134" s="87">
        <f t="shared" si="98"/>
        <v>274338</v>
      </c>
      <c r="G134" s="86">
        <f t="shared" si="98"/>
        <v>711650</v>
      </c>
      <c r="H134" s="88">
        <f t="shared" si="98"/>
        <v>347263</v>
      </c>
      <c r="I134" s="88">
        <f t="shared" si="98"/>
        <v>364387</v>
      </c>
      <c r="J134" s="88">
        <f t="shared" si="98"/>
        <v>282483</v>
      </c>
      <c r="K134" s="89">
        <f t="shared" si="98"/>
        <v>8394</v>
      </c>
      <c r="L134" s="86">
        <f t="shared" si="98"/>
        <v>3811</v>
      </c>
      <c r="M134" s="86">
        <f t="shared" si="98"/>
        <v>4583</v>
      </c>
      <c r="N134" s="87">
        <f t="shared" si="98"/>
        <v>5964</v>
      </c>
      <c r="O134" s="86">
        <f t="shared" si="98"/>
        <v>720044</v>
      </c>
      <c r="P134" s="88">
        <f t="shared" si="98"/>
        <v>351074</v>
      </c>
      <c r="Q134" s="88">
        <f t="shared" si="98"/>
        <v>368970</v>
      </c>
      <c r="R134" s="90">
        <f t="shared" si="98"/>
        <v>288447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5">
        <f t="shared" si="100"/>
        <v>105534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>
      <c r="B136" s="34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6">
        <f t="shared" si="100"/>
        <v>211593</v>
      </c>
      <c r="P136" s="18">
        <f t="shared" si="100"/>
        <v>104576</v>
      </c>
      <c r="Q136" s="18">
        <f t="shared" si="100"/>
        <v>107017</v>
      </c>
      <c r="R136" s="35">
        <f t="shared" si="100"/>
        <v>87736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 hidden="1" thickBot="1">
      <c r="B137" s="37" t="s">
        <v>13</v>
      </c>
      <c r="C137" s="24">
        <f>SUM(D137:E137)</f>
        <v>241039</v>
      </c>
      <c r="D137" s="24">
        <f t="shared" si="99"/>
        <v>117109</v>
      </c>
      <c r="E137" s="24">
        <f t="shared" si="99"/>
        <v>123930</v>
      </c>
      <c r="F137" s="25">
        <f t="shared" si="99"/>
        <v>90225</v>
      </c>
      <c r="G137" s="24">
        <v>243091</v>
      </c>
      <c r="H137" s="26">
        <v>118607</v>
      </c>
      <c r="I137" s="26">
        <v>124484</v>
      </c>
      <c r="J137" s="38">
        <v>92974</v>
      </c>
      <c r="K137" s="43">
        <v>3121</v>
      </c>
      <c r="L137" s="24">
        <v>1503</v>
      </c>
      <c r="M137" s="24">
        <v>1618</v>
      </c>
      <c r="N137" s="25">
        <v>2203</v>
      </c>
      <c r="O137" s="24">
        <f t="shared" si="100"/>
        <v>246212</v>
      </c>
      <c r="P137" s="26">
        <f t="shared" si="100"/>
        <v>120110</v>
      </c>
      <c r="Q137" s="26">
        <f t="shared" si="100"/>
        <v>126102</v>
      </c>
      <c r="R137" s="38">
        <f t="shared" si="100"/>
        <v>95177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 thickBot="1">
      <c r="B138" s="34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5">
        <v>288532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5">
        <v>105666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>
      <c r="B140" s="34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6">
        <v>211414</v>
      </c>
      <c r="P140" s="18">
        <v>104471</v>
      </c>
      <c r="Q140" s="18">
        <v>106943</v>
      </c>
      <c r="R140" s="35">
        <v>87661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 hidden="1" thickBot="1">
      <c r="B141" s="34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5">
        <v>92978</v>
      </c>
      <c r="K141" s="42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5">
        <v>95205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 thickBot="1">
      <c r="B142" s="51" t="s">
        <v>55</v>
      </c>
      <c r="C142" s="84">
        <v>709888</v>
      </c>
      <c r="D142" s="52">
        <v>345136</v>
      </c>
      <c r="E142" s="52">
        <v>364752</v>
      </c>
      <c r="F142" s="53">
        <v>275512</v>
      </c>
      <c r="G142" s="52">
        <v>711138</v>
      </c>
      <c r="H142" s="54">
        <v>347027</v>
      </c>
      <c r="I142" s="54">
        <v>364111</v>
      </c>
      <c r="J142" s="54">
        <v>283558</v>
      </c>
      <c r="K142" s="55">
        <v>8476</v>
      </c>
      <c r="L142" s="52">
        <v>3857</v>
      </c>
      <c r="M142" s="52">
        <v>4619</v>
      </c>
      <c r="N142" s="53">
        <v>6063</v>
      </c>
      <c r="O142" s="52">
        <v>719614</v>
      </c>
      <c r="P142" s="54">
        <v>350884</v>
      </c>
      <c r="Q142" s="54">
        <v>368730</v>
      </c>
      <c r="R142" s="56">
        <v>289621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 hidden="1">
      <c r="B143" s="34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5">
        <v>105915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hidden="1">
      <c r="B144" s="34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6">
        <v>211791</v>
      </c>
      <c r="P144" s="18">
        <v>104690</v>
      </c>
      <c r="Q144" s="18">
        <v>107101</v>
      </c>
      <c r="R144" s="35">
        <v>88212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 hidden="1" thickBot="1">
      <c r="B145" s="37" t="s">
        <v>13</v>
      </c>
      <c r="C145" s="24">
        <v>240716</v>
      </c>
      <c r="D145" s="24">
        <v>116933</v>
      </c>
      <c r="E145" s="24">
        <v>123783</v>
      </c>
      <c r="F145" s="25">
        <v>90542</v>
      </c>
      <c r="G145" s="24">
        <v>242750</v>
      </c>
      <c r="H145" s="26">
        <v>118418</v>
      </c>
      <c r="I145" s="26">
        <v>124332</v>
      </c>
      <c r="J145" s="38">
        <v>93254</v>
      </c>
      <c r="K145" s="43">
        <v>3139</v>
      </c>
      <c r="L145" s="24">
        <v>1516</v>
      </c>
      <c r="M145" s="24">
        <v>1623</v>
      </c>
      <c r="N145" s="25">
        <v>2240</v>
      </c>
      <c r="O145" s="24">
        <v>245889</v>
      </c>
      <c r="P145" s="26">
        <v>119934</v>
      </c>
      <c r="Q145" s="26">
        <v>125955</v>
      </c>
      <c r="R145" s="38">
        <v>95494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 thickBot="1">
      <c r="B146" s="51" t="s">
        <v>56</v>
      </c>
      <c r="C146" s="84">
        <v>709928</v>
      </c>
      <c r="D146" s="52">
        <v>345197</v>
      </c>
      <c r="E146" s="52">
        <v>364731</v>
      </c>
      <c r="F146" s="53">
        <v>275798</v>
      </c>
      <c r="G146" s="84">
        <v>711156</v>
      </c>
      <c r="H146" s="54">
        <v>347092</v>
      </c>
      <c r="I146" s="54">
        <v>364064</v>
      </c>
      <c r="J146" s="56">
        <v>283855</v>
      </c>
      <c r="K146" s="68">
        <v>8498</v>
      </c>
      <c r="L146" s="52">
        <v>3853</v>
      </c>
      <c r="M146" s="52">
        <v>4645</v>
      </c>
      <c r="N146" s="53">
        <v>6052</v>
      </c>
      <c r="O146" s="52">
        <v>719654</v>
      </c>
      <c r="P146" s="54">
        <v>350945</v>
      </c>
      <c r="Q146" s="54">
        <v>368709</v>
      </c>
      <c r="R146" s="56">
        <v>289907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 hidden="1">
      <c r="B147" s="34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5">
        <v>104125</v>
      </c>
      <c r="K147" s="42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5">
        <v>105926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hidden="1">
      <c r="B148" s="34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5">
        <v>86344</v>
      </c>
      <c r="K148" s="42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5">
        <v>88358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2:46" s="33" customFormat="1" ht="16.5" customHeight="1" hidden="1" thickBot="1">
      <c r="B149" s="37" t="s">
        <v>13</v>
      </c>
      <c r="C149" s="39">
        <v>240730</v>
      </c>
      <c r="D149" s="24">
        <v>116958</v>
      </c>
      <c r="E149" s="24">
        <v>123772</v>
      </c>
      <c r="F149" s="25">
        <v>90671</v>
      </c>
      <c r="G149" s="24">
        <v>242748</v>
      </c>
      <c r="H149" s="26">
        <v>118443</v>
      </c>
      <c r="I149" s="26">
        <v>124305</v>
      </c>
      <c r="J149" s="38">
        <v>93386</v>
      </c>
      <c r="K149" s="43">
        <v>3155</v>
      </c>
      <c r="L149" s="24">
        <v>1516</v>
      </c>
      <c r="M149" s="24">
        <v>1639</v>
      </c>
      <c r="N149" s="25">
        <v>2237</v>
      </c>
      <c r="O149" s="24">
        <v>245903</v>
      </c>
      <c r="P149" s="26">
        <v>119959</v>
      </c>
      <c r="Q149" s="26">
        <v>125944</v>
      </c>
      <c r="R149" s="38">
        <v>95623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2:46" s="33" customFormat="1" ht="16.5" customHeight="1" thickBot="1">
      <c r="B150" s="51" t="s">
        <v>57</v>
      </c>
      <c r="C150" s="84">
        <v>709833</v>
      </c>
      <c r="D150" s="52">
        <v>345176</v>
      </c>
      <c r="E150" s="52">
        <v>364657</v>
      </c>
      <c r="F150" s="53">
        <v>276004</v>
      </c>
      <c r="G150" s="84">
        <v>711080</v>
      </c>
      <c r="H150" s="54">
        <v>347073</v>
      </c>
      <c r="I150" s="54">
        <v>364007</v>
      </c>
      <c r="J150" s="56">
        <v>284068</v>
      </c>
      <c r="K150" s="55">
        <v>8479</v>
      </c>
      <c r="L150" s="52">
        <v>3851</v>
      </c>
      <c r="M150" s="52">
        <v>4628</v>
      </c>
      <c r="N150" s="53">
        <v>6045</v>
      </c>
      <c r="O150" s="84">
        <v>719559</v>
      </c>
      <c r="P150" s="54">
        <v>350924</v>
      </c>
      <c r="Q150" s="54">
        <v>368635</v>
      </c>
      <c r="R150" s="56">
        <v>290113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2:46" s="33" customFormat="1" ht="16.5" customHeight="1" hidden="1">
      <c r="B151" s="34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5">
        <v>104213</v>
      </c>
      <c r="K151" s="42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5">
        <v>106004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2:46" s="33" customFormat="1" ht="16.5" customHeight="1" hidden="1">
      <c r="B152" s="34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5">
        <v>86413</v>
      </c>
      <c r="K152" s="42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5">
        <v>88430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2:46" s="33" customFormat="1" ht="16.5" customHeight="1" hidden="1" thickBot="1">
      <c r="B153" s="37" t="s">
        <v>13</v>
      </c>
      <c r="C153" s="39">
        <v>240705</v>
      </c>
      <c r="D153" s="24">
        <v>116941</v>
      </c>
      <c r="E153" s="24">
        <v>123764</v>
      </c>
      <c r="F153" s="25">
        <v>90727</v>
      </c>
      <c r="G153" s="24">
        <v>242728</v>
      </c>
      <c r="H153" s="26">
        <v>118423</v>
      </c>
      <c r="I153" s="26">
        <v>124305</v>
      </c>
      <c r="J153" s="38">
        <v>93442</v>
      </c>
      <c r="K153" s="43">
        <v>3150</v>
      </c>
      <c r="L153" s="24">
        <v>1519</v>
      </c>
      <c r="M153" s="24">
        <v>1631</v>
      </c>
      <c r="N153" s="25">
        <v>2237</v>
      </c>
      <c r="O153" s="24">
        <v>245878</v>
      </c>
      <c r="P153" s="26">
        <v>119942</v>
      </c>
      <c r="Q153" s="26">
        <v>125936</v>
      </c>
      <c r="R153" s="38">
        <v>95679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2:46" s="33" customFormat="1" ht="16.5" customHeight="1" thickBot="1">
      <c r="B154" s="51" t="s">
        <v>58</v>
      </c>
      <c r="C154" s="52">
        <v>709772</v>
      </c>
      <c r="D154" s="52">
        <v>345108</v>
      </c>
      <c r="E154" s="52">
        <v>364664</v>
      </c>
      <c r="F154" s="53">
        <v>276165</v>
      </c>
      <c r="G154" s="52">
        <v>711000</v>
      </c>
      <c r="H154" s="54">
        <v>347013</v>
      </c>
      <c r="I154" s="54">
        <v>363987</v>
      </c>
      <c r="J154" s="56">
        <v>284206</v>
      </c>
      <c r="K154" s="68">
        <v>8498</v>
      </c>
      <c r="L154" s="52">
        <v>3843</v>
      </c>
      <c r="M154" s="52">
        <v>4655</v>
      </c>
      <c r="N154" s="53">
        <v>6068</v>
      </c>
      <c r="O154" s="52">
        <v>719498</v>
      </c>
      <c r="P154" s="54">
        <v>350856</v>
      </c>
      <c r="Q154" s="54">
        <v>368642</v>
      </c>
      <c r="R154" s="56">
        <v>290274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2:46" s="33" customFormat="1" ht="16.5" customHeight="1" hidden="1">
      <c r="B155" s="34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5">
        <v>104237</v>
      </c>
      <c r="K155" s="42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5">
        <v>106030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2:46" s="33" customFormat="1" ht="16.5" customHeight="1" hidden="1">
      <c r="B156" s="34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5">
        <v>86477</v>
      </c>
      <c r="K156" s="42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5">
        <v>88505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2:46" s="33" customFormat="1" ht="16.5" customHeight="1" hidden="1" thickBot="1">
      <c r="B157" s="37" t="s">
        <v>13</v>
      </c>
      <c r="C157" s="39">
        <v>240651</v>
      </c>
      <c r="D157" s="24">
        <v>116895</v>
      </c>
      <c r="E157" s="24">
        <v>123756</v>
      </c>
      <c r="F157" s="25">
        <v>90787</v>
      </c>
      <c r="G157" s="24">
        <v>242663</v>
      </c>
      <c r="H157" s="26">
        <v>118375</v>
      </c>
      <c r="I157" s="26">
        <v>124288</v>
      </c>
      <c r="J157" s="38">
        <v>93492</v>
      </c>
      <c r="K157" s="43">
        <v>3161</v>
      </c>
      <c r="L157" s="24">
        <v>1521</v>
      </c>
      <c r="M157" s="24">
        <v>1640</v>
      </c>
      <c r="N157" s="25">
        <v>2247</v>
      </c>
      <c r="O157" s="24">
        <v>245824</v>
      </c>
      <c r="P157" s="26">
        <v>119896</v>
      </c>
      <c r="Q157" s="26">
        <v>125928</v>
      </c>
      <c r="R157" s="38">
        <v>95739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2:46" s="33" customFormat="1" ht="16.5" customHeight="1" thickBot="1">
      <c r="B158" s="51" t="s">
        <v>59</v>
      </c>
      <c r="C158" s="84">
        <v>709728</v>
      </c>
      <c r="D158" s="52">
        <v>345106</v>
      </c>
      <c r="E158" s="52">
        <v>364622</v>
      </c>
      <c r="F158" s="53">
        <v>276295</v>
      </c>
      <c r="G158" s="84">
        <v>710951</v>
      </c>
      <c r="H158" s="54">
        <v>347014</v>
      </c>
      <c r="I158" s="54">
        <v>363937</v>
      </c>
      <c r="J158" s="56">
        <v>284331</v>
      </c>
      <c r="K158" s="55">
        <v>8503</v>
      </c>
      <c r="L158" s="52">
        <v>3840</v>
      </c>
      <c r="M158" s="52">
        <v>4663</v>
      </c>
      <c r="N158" s="53">
        <v>6073</v>
      </c>
      <c r="O158" s="84">
        <v>719454</v>
      </c>
      <c r="P158" s="54">
        <v>350854</v>
      </c>
      <c r="Q158" s="54">
        <v>368600</v>
      </c>
      <c r="R158" s="56">
        <v>290404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2:46" s="33" customFormat="1" ht="16.5" customHeight="1" hidden="1">
      <c r="B159" s="34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5">
        <v>104286</v>
      </c>
      <c r="K159" s="42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5">
        <v>106080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2:46" s="33" customFormat="1" ht="16.5" customHeight="1" hidden="1">
      <c r="B160" s="34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5">
        <v>86512</v>
      </c>
      <c r="K160" s="42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5">
        <v>88545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2:46" s="33" customFormat="1" ht="16.5" customHeight="1" hidden="1" thickBot="1">
      <c r="B161" s="37" t="s">
        <v>13</v>
      </c>
      <c r="C161" s="39">
        <v>240630</v>
      </c>
      <c r="D161" s="24">
        <v>116862</v>
      </c>
      <c r="E161" s="24">
        <v>123768</v>
      </c>
      <c r="F161" s="25">
        <v>90827</v>
      </c>
      <c r="G161" s="24">
        <v>242645</v>
      </c>
      <c r="H161" s="26">
        <v>118355</v>
      </c>
      <c r="I161" s="26">
        <v>124290</v>
      </c>
      <c r="J161" s="38">
        <v>93533</v>
      </c>
      <c r="K161" s="43">
        <v>3158</v>
      </c>
      <c r="L161" s="24">
        <v>1508</v>
      </c>
      <c r="M161" s="24">
        <v>1650</v>
      </c>
      <c r="N161" s="25">
        <v>2246</v>
      </c>
      <c r="O161" s="24">
        <v>245803</v>
      </c>
      <c r="P161" s="26">
        <v>119863</v>
      </c>
      <c r="Q161" s="26">
        <v>125940</v>
      </c>
      <c r="R161" s="38">
        <v>95779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2:46" s="33" customFormat="1" ht="16.5" customHeight="1" thickBot="1">
      <c r="B162" s="51" t="s">
        <v>60</v>
      </c>
      <c r="C162" s="52">
        <v>709673</v>
      </c>
      <c r="D162" s="52">
        <v>345026</v>
      </c>
      <c r="E162" s="52">
        <v>364647</v>
      </c>
      <c r="F162" s="53">
        <v>276467</v>
      </c>
      <c r="G162" s="84">
        <v>710910</v>
      </c>
      <c r="H162" s="54">
        <v>346946</v>
      </c>
      <c r="I162" s="54">
        <v>363964</v>
      </c>
      <c r="J162" s="56">
        <v>284511</v>
      </c>
      <c r="K162" s="55">
        <v>8489</v>
      </c>
      <c r="L162" s="52">
        <v>3828</v>
      </c>
      <c r="M162" s="52">
        <v>4661</v>
      </c>
      <c r="N162" s="53">
        <v>6065</v>
      </c>
      <c r="O162" s="84">
        <v>719399</v>
      </c>
      <c r="P162" s="54">
        <v>350774</v>
      </c>
      <c r="Q162" s="54">
        <v>368625</v>
      </c>
      <c r="R162" s="56">
        <v>290576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2:46" s="33" customFormat="1" ht="16.5" customHeight="1" hidden="1">
      <c r="B163" s="34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5">
        <v>104303</v>
      </c>
      <c r="K163" s="42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5">
        <v>106076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2:46" s="33" customFormat="1" ht="16.5" customHeight="1" hidden="1">
      <c r="B164" s="34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5">
        <v>86604</v>
      </c>
      <c r="K164" s="42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5">
        <v>88663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2:46" s="33" customFormat="1" ht="16.5" customHeight="1" hidden="1" thickBot="1">
      <c r="B165" s="37" t="s">
        <v>13</v>
      </c>
      <c r="C165" s="39">
        <v>240635</v>
      </c>
      <c r="D165" s="24">
        <v>116844</v>
      </c>
      <c r="E165" s="24">
        <v>123791</v>
      </c>
      <c r="F165" s="25">
        <v>90885</v>
      </c>
      <c r="G165" s="24">
        <v>242658</v>
      </c>
      <c r="H165" s="26">
        <v>118344</v>
      </c>
      <c r="I165" s="26">
        <v>124314</v>
      </c>
      <c r="J165" s="38">
        <v>93604</v>
      </c>
      <c r="K165" s="43">
        <v>3150</v>
      </c>
      <c r="L165" s="24">
        <v>1501</v>
      </c>
      <c r="M165" s="24">
        <v>1649</v>
      </c>
      <c r="N165" s="25">
        <v>2233</v>
      </c>
      <c r="O165" s="24">
        <v>245808</v>
      </c>
      <c r="P165" s="26">
        <v>119845</v>
      </c>
      <c r="Q165" s="26">
        <v>125963</v>
      </c>
      <c r="R165" s="38">
        <v>95837</v>
      </c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2:46" s="33" customFormat="1" ht="16.5" customHeight="1" thickBot="1">
      <c r="B166" s="51" t="s">
        <v>61</v>
      </c>
      <c r="C166" s="84">
        <f>SUM(C167:C169)</f>
        <v>718905</v>
      </c>
      <c r="D166" s="52">
        <f aca="true" t="shared" si="101" ref="D166:R166">SUM(D167:D169)</f>
        <v>349336</v>
      </c>
      <c r="E166" s="52">
        <f t="shared" si="101"/>
        <v>369569</v>
      </c>
      <c r="F166" s="53">
        <f t="shared" si="101"/>
        <v>279725</v>
      </c>
      <c r="G166" s="84">
        <f t="shared" si="101"/>
        <v>720363</v>
      </c>
      <c r="H166" s="54">
        <f t="shared" si="101"/>
        <v>351437</v>
      </c>
      <c r="I166" s="54">
        <f t="shared" si="101"/>
        <v>368926</v>
      </c>
      <c r="J166" s="56">
        <f t="shared" si="101"/>
        <v>287726</v>
      </c>
      <c r="K166" s="55">
        <f t="shared" si="101"/>
        <v>8675</v>
      </c>
      <c r="L166" s="52">
        <f t="shared" si="101"/>
        <v>3893</v>
      </c>
      <c r="M166" s="52">
        <f t="shared" si="101"/>
        <v>4782</v>
      </c>
      <c r="N166" s="53">
        <f t="shared" si="101"/>
        <v>6243</v>
      </c>
      <c r="O166" s="84">
        <f t="shared" si="101"/>
        <v>729038</v>
      </c>
      <c r="P166" s="54">
        <f t="shared" si="101"/>
        <v>355330</v>
      </c>
      <c r="Q166" s="54">
        <f t="shared" si="101"/>
        <v>373708</v>
      </c>
      <c r="R166" s="56">
        <f t="shared" si="101"/>
        <v>293969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2:46" s="33" customFormat="1" ht="16.5" customHeight="1" hidden="1">
      <c r="B167" s="34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5">
        <v>104405</v>
      </c>
      <c r="K167" s="42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5">
        <v>106216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2:46" s="33" customFormat="1" ht="16.5" customHeight="1" hidden="1">
      <c r="B168" s="34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5">
        <v>86661</v>
      </c>
      <c r="K168" s="42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5">
        <v>88778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2:46" s="33" customFormat="1" ht="16.5" customHeight="1" hidden="1" thickBot="1">
      <c r="B169" s="37" t="s">
        <v>63</v>
      </c>
      <c r="C169" s="39">
        <f>240641+C170</f>
        <v>249712</v>
      </c>
      <c r="D169" s="24">
        <f>116825+D170</f>
        <v>121104</v>
      </c>
      <c r="E169" s="24">
        <f>123816+E170</f>
        <v>128608</v>
      </c>
      <c r="F169" s="25">
        <f>90996+F170</f>
        <v>93888</v>
      </c>
      <c r="G169" s="24">
        <f>242645+G170</f>
        <v>252040</v>
      </c>
      <c r="H169" s="26">
        <f>118319+H170</f>
        <v>122824</v>
      </c>
      <c r="I169" s="26">
        <f>124326+I170</f>
        <v>129216</v>
      </c>
      <c r="J169" s="38">
        <f>93693+J170</f>
        <v>96660</v>
      </c>
      <c r="K169" s="43">
        <f>3169+K170</f>
        <v>3252</v>
      </c>
      <c r="L169" s="24">
        <f>1507+L170</f>
        <v>1527</v>
      </c>
      <c r="M169" s="24">
        <f>1662+M170</f>
        <v>1725</v>
      </c>
      <c r="N169" s="25">
        <f>2255+N170</f>
        <v>2315</v>
      </c>
      <c r="O169" s="24">
        <f>245814+O170</f>
        <v>255292</v>
      </c>
      <c r="P169" s="26">
        <f>119826+P170</f>
        <v>124351</v>
      </c>
      <c r="Q169" s="26">
        <f>125988+Q170</f>
        <v>130941</v>
      </c>
      <c r="R169" s="38">
        <f>95948+R170</f>
        <v>98975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2:46" s="1" customFormat="1" ht="15" customHeight="1" hidden="1" thickBot="1">
      <c r="B170" s="64" t="s">
        <v>62</v>
      </c>
      <c r="C170" s="65">
        <v>9071</v>
      </c>
      <c r="D170" s="65">
        <v>4279</v>
      </c>
      <c r="E170" s="65">
        <v>4792</v>
      </c>
      <c r="F170" s="66">
        <v>2892</v>
      </c>
      <c r="G170" s="69">
        <v>9395</v>
      </c>
      <c r="H170" s="70">
        <v>4505</v>
      </c>
      <c r="I170" s="70">
        <v>4890</v>
      </c>
      <c r="J170" s="71">
        <v>2967</v>
      </c>
      <c r="K170" s="70">
        <v>83</v>
      </c>
      <c r="L170" s="70">
        <v>20</v>
      </c>
      <c r="M170" s="70">
        <v>63</v>
      </c>
      <c r="N170" s="71">
        <v>60</v>
      </c>
      <c r="O170" s="70">
        <v>9478</v>
      </c>
      <c r="P170" s="70">
        <v>4525</v>
      </c>
      <c r="Q170" s="70">
        <v>4953</v>
      </c>
      <c r="R170" s="71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3" customFormat="1" ht="16.5" customHeight="1" thickBot="1">
      <c r="B171" s="51" t="s">
        <v>65</v>
      </c>
      <c r="C171" s="52">
        <v>718863</v>
      </c>
      <c r="D171" s="52">
        <v>349268</v>
      </c>
      <c r="E171" s="52">
        <v>369595</v>
      </c>
      <c r="F171" s="53">
        <v>279918</v>
      </c>
      <c r="G171" s="52">
        <v>720318</v>
      </c>
      <c r="H171" s="54">
        <v>351355</v>
      </c>
      <c r="I171" s="54">
        <v>368963</v>
      </c>
      <c r="J171" s="56">
        <v>287904</v>
      </c>
      <c r="K171" s="68">
        <v>8678</v>
      </c>
      <c r="L171" s="52">
        <v>3907</v>
      </c>
      <c r="M171" s="52">
        <v>4771</v>
      </c>
      <c r="N171" s="53">
        <v>6258</v>
      </c>
      <c r="O171" s="52">
        <v>728996</v>
      </c>
      <c r="P171" s="54">
        <v>355262</v>
      </c>
      <c r="Q171" s="54">
        <v>373734</v>
      </c>
      <c r="R171" s="56">
        <v>294162</v>
      </c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</row>
    <row r="172" spans="2:46" s="33" customFormat="1" ht="16.5" customHeight="1" hidden="1">
      <c r="B172" s="34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5">
        <v>104443</v>
      </c>
      <c r="K172" s="42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5">
        <v>106264</v>
      </c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</row>
    <row r="173" spans="2:46" s="33" customFormat="1" ht="16.5" customHeight="1" hidden="1">
      <c r="B173" s="34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5">
        <v>86746</v>
      </c>
      <c r="K173" s="42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5">
        <v>88863</v>
      </c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</row>
    <row r="174" spans="2:46" s="33" customFormat="1" ht="16.5" customHeight="1" hidden="1" thickBot="1">
      <c r="B174" s="37" t="s">
        <v>13</v>
      </c>
      <c r="C174" s="39">
        <v>249614</v>
      </c>
      <c r="D174" s="24">
        <v>121058</v>
      </c>
      <c r="E174" s="24">
        <v>128556</v>
      </c>
      <c r="F174" s="25">
        <v>93948</v>
      </c>
      <c r="G174" s="24">
        <v>251948</v>
      </c>
      <c r="H174" s="26">
        <v>122770</v>
      </c>
      <c r="I174" s="26">
        <v>129178</v>
      </c>
      <c r="J174" s="38">
        <v>96715</v>
      </c>
      <c r="K174" s="43">
        <v>3246</v>
      </c>
      <c r="L174" s="24">
        <v>1535</v>
      </c>
      <c r="M174" s="24">
        <v>1711</v>
      </c>
      <c r="N174" s="25">
        <v>2320</v>
      </c>
      <c r="O174" s="24">
        <v>255194</v>
      </c>
      <c r="P174" s="26">
        <v>124305</v>
      </c>
      <c r="Q174" s="26">
        <v>130889</v>
      </c>
      <c r="R174" s="38">
        <v>99035</v>
      </c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</row>
    <row r="175" spans="2:46" s="33" customFormat="1" ht="16.5" customHeight="1" thickBot="1">
      <c r="B175" s="85" t="s">
        <v>66</v>
      </c>
      <c r="C175" s="86">
        <v>718695</v>
      </c>
      <c r="D175" s="86">
        <v>349207</v>
      </c>
      <c r="E175" s="86">
        <v>369488</v>
      </c>
      <c r="F175" s="87">
        <v>279985</v>
      </c>
      <c r="G175" s="86">
        <v>720174</v>
      </c>
      <c r="H175" s="88">
        <v>351319</v>
      </c>
      <c r="I175" s="88">
        <v>368855</v>
      </c>
      <c r="J175" s="88">
        <v>287985</v>
      </c>
      <c r="K175" s="89">
        <v>8654</v>
      </c>
      <c r="L175" s="86">
        <v>3882</v>
      </c>
      <c r="M175" s="86">
        <v>4772</v>
      </c>
      <c r="N175" s="87">
        <v>6244</v>
      </c>
      <c r="O175" s="86">
        <v>728828</v>
      </c>
      <c r="P175" s="88">
        <v>355201</v>
      </c>
      <c r="Q175" s="88">
        <v>373627</v>
      </c>
      <c r="R175" s="90">
        <v>294229</v>
      </c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</row>
    <row r="176" spans="2:46" s="33" customFormat="1" ht="16.5" customHeight="1" hidden="1">
      <c r="B176" s="34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5">
        <v>106266</v>
      </c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</row>
    <row r="177" spans="2:46" s="33" customFormat="1" ht="16.5" customHeight="1" hidden="1">
      <c r="B177" s="34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6">
        <v>212455</v>
      </c>
      <c r="P177" s="18">
        <v>104929</v>
      </c>
      <c r="Q177" s="18">
        <v>107526</v>
      </c>
      <c r="R177" s="35">
        <v>88918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</row>
    <row r="178" spans="2:46" s="33" customFormat="1" ht="16.5" customHeight="1" hidden="1" thickBot="1">
      <c r="B178" s="37" t="s">
        <v>13</v>
      </c>
      <c r="C178" s="24">
        <v>249432</v>
      </c>
      <c r="D178" s="24">
        <v>120973</v>
      </c>
      <c r="E178" s="24">
        <v>128459</v>
      </c>
      <c r="F178" s="25">
        <v>93958</v>
      </c>
      <c r="G178" s="24">
        <v>251781</v>
      </c>
      <c r="H178" s="26">
        <v>122699</v>
      </c>
      <c r="I178" s="26">
        <v>129082</v>
      </c>
      <c r="J178" s="38">
        <v>96731</v>
      </c>
      <c r="K178" s="43">
        <v>3231</v>
      </c>
      <c r="L178" s="24">
        <v>1521</v>
      </c>
      <c r="M178" s="24">
        <v>1710</v>
      </c>
      <c r="N178" s="25">
        <v>2314</v>
      </c>
      <c r="O178" s="24">
        <v>255012</v>
      </c>
      <c r="P178" s="26">
        <v>124220</v>
      </c>
      <c r="Q178" s="26">
        <v>130792</v>
      </c>
      <c r="R178" s="38">
        <v>99045</v>
      </c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</row>
    <row r="179" spans="2:46" s="33" customFormat="1" ht="16.5" customHeight="1">
      <c r="B179" s="34" t="s">
        <v>67</v>
      </c>
      <c r="C179" s="16">
        <v>718488</v>
      </c>
      <c r="D179" s="16">
        <v>349095</v>
      </c>
      <c r="E179" s="16">
        <v>369393</v>
      </c>
      <c r="F179" s="17">
        <v>280048</v>
      </c>
      <c r="G179" s="16">
        <v>719970</v>
      </c>
      <c r="H179" s="18">
        <v>351204</v>
      </c>
      <c r="I179" s="18">
        <v>368766</v>
      </c>
      <c r="J179" s="18">
        <v>288080</v>
      </c>
      <c r="K179" s="19">
        <v>8651</v>
      </c>
      <c r="L179" s="16">
        <v>3885</v>
      </c>
      <c r="M179" s="16">
        <v>4766</v>
      </c>
      <c r="N179" s="17">
        <v>6212</v>
      </c>
      <c r="O179" s="16">
        <v>728621</v>
      </c>
      <c r="P179" s="18">
        <v>355089</v>
      </c>
      <c r="Q179" s="18">
        <v>373532</v>
      </c>
      <c r="R179" s="35">
        <v>294292</v>
      </c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</row>
    <row r="180" spans="2:46" s="33" customFormat="1" ht="16.5" customHeight="1">
      <c r="B180" s="34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5">
        <v>106291</v>
      </c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</row>
    <row r="181" spans="2:46" s="33" customFormat="1" ht="16.5" customHeight="1">
      <c r="B181" s="34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6">
        <v>212566</v>
      </c>
      <c r="P181" s="18">
        <v>104974</v>
      </c>
      <c r="Q181" s="18">
        <v>107592</v>
      </c>
      <c r="R181" s="35">
        <v>88981</v>
      </c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</row>
    <row r="182" spans="2:46" s="33" customFormat="1" ht="16.5" customHeight="1" thickBot="1">
      <c r="B182" s="37" t="s">
        <v>13</v>
      </c>
      <c r="C182" s="24">
        <v>249253</v>
      </c>
      <c r="D182" s="24">
        <v>120867</v>
      </c>
      <c r="E182" s="24">
        <v>128386</v>
      </c>
      <c r="F182" s="25">
        <v>93933</v>
      </c>
      <c r="G182" s="24">
        <v>251616</v>
      </c>
      <c r="H182" s="26">
        <v>122599</v>
      </c>
      <c r="I182" s="26">
        <v>129017</v>
      </c>
      <c r="J182" s="38">
        <v>96729</v>
      </c>
      <c r="K182" s="43">
        <v>3217</v>
      </c>
      <c r="L182" s="24">
        <v>1515</v>
      </c>
      <c r="M182" s="24">
        <v>1702</v>
      </c>
      <c r="N182" s="25">
        <v>2291</v>
      </c>
      <c r="O182" s="24">
        <v>254833</v>
      </c>
      <c r="P182" s="26">
        <v>124114</v>
      </c>
      <c r="Q182" s="26">
        <v>130719</v>
      </c>
      <c r="R182" s="38">
        <v>99020</v>
      </c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</row>
    <row r="183" spans="2:46" s="33" customFormat="1" ht="16.5" customHeight="1">
      <c r="B183" s="34" t="s">
        <v>68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18">
        <v>351127</v>
      </c>
      <c r="I183" s="18">
        <v>368651</v>
      </c>
      <c r="J183" s="18">
        <v>288128</v>
      </c>
      <c r="K183" s="19">
        <v>8682</v>
      </c>
      <c r="L183" s="16">
        <v>3904</v>
      </c>
      <c r="M183" s="16">
        <v>4778</v>
      </c>
      <c r="N183" s="17">
        <v>6234</v>
      </c>
      <c r="O183" s="16">
        <v>728460</v>
      </c>
      <c r="P183" s="18">
        <v>355031</v>
      </c>
      <c r="Q183" s="18">
        <v>373429</v>
      </c>
      <c r="R183" s="35">
        <v>294362</v>
      </c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</row>
    <row r="184" spans="2:46" s="33" customFormat="1" ht="16.5" customHeight="1">
      <c r="B184" s="34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5">
        <v>106309</v>
      </c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</row>
    <row r="185" spans="2:46" s="33" customFormat="1" ht="16.5" customHeight="1">
      <c r="B185" s="34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6">
        <v>212560</v>
      </c>
      <c r="P185" s="18">
        <v>105003</v>
      </c>
      <c r="Q185" s="18">
        <v>107557</v>
      </c>
      <c r="R185" s="35">
        <v>89002</v>
      </c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</row>
    <row r="186" spans="2:46" s="33" customFormat="1" ht="16.5" customHeight="1" thickBot="1">
      <c r="B186" s="37" t="s">
        <v>13</v>
      </c>
      <c r="C186" s="24">
        <v>249150</v>
      </c>
      <c r="D186" s="24">
        <v>120802</v>
      </c>
      <c r="E186" s="24">
        <v>128348</v>
      </c>
      <c r="F186" s="25">
        <v>93964</v>
      </c>
      <c r="G186" s="24">
        <v>251522</v>
      </c>
      <c r="H186" s="26">
        <v>122549</v>
      </c>
      <c r="I186" s="26">
        <v>128973</v>
      </c>
      <c r="J186" s="38">
        <v>96768</v>
      </c>
      <c r="K186" s="43">
        <v>3208</v>
      </c>
      <c r="L186" s="24">
        <v>1500</v>
      </c>
      <c r="M186" s="24">
        <v>1708</v>
      </c>
      <c r="N186" s="25">
        <v>2283</v>
      </c>
      <c r="O186" s="24">
        <v>254730</v>
      </c>
      <c r="P186" s="26">
        <v>124049</v>
      </c>
      <c r="Q186" s="26">
        <v>130681</v>
      </c>
      <c r="R186" s="38">
        <v>99051</v>
      </c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</row>
    <row r="187" spans="2:46" s="33" customFormat="1" ht="16.5" customHeight="1" hidden="1">
      <c r="B187" s="34" t="s">
        <v>69</v>
      </c>
      <c r="C187" s="16"/>
      <c r="D187" s="16"/>
      <c r="E187" s="16"/>
      <c r="F187" s="17"/>
      <c r="G187" s="16"/>
      <c r="H187" s="18"/>
      <c r="I187" s="18"/>
      <c r="J187" s="18"/>
      <c r="K187" s="19"/>
      <c r="L187" s="16"/>
      <c r="M187" s="16"/>
      <c r="N187" s="17"/>
      <c r="O187" s="16"/>
      <c r="P187" s="18"/>
      <c r="Q187" s="18"/>
      <c r="R187" s="35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</row>
    <row r="188" spans="2:46" s="33" customFormat="1" ht="16.5" customHeight="1" hidden="1">
      <c r="B188" s="34" t="s">
        <v>11</v>
      </c>
      <c r="C188" s="16"/>
      <c r="D188" s="16"/>
      <c r="E188" s="16"/>
      <c r="F188" s="17"/>
      <c r="G188" s="16"/>
      <c r="H188" s="18"/>
      <c r="I188" s="18"/>
      <c r="J188" s="18"/>
      <c r="K188" s="19"/>
      <c r="L188" s="16"/>
      <c r="M188" s="16"/>
      <c r="N188" s="17"/>
      <c r="O188" s="16"/>
      <c r="P188" s="18"/>
      <c r="Q188" s="18"/>
      <c r="R188" s="35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</row>
    <row r="189" spans="2:46" s="33" customFormat="1" ht="16.5" customHeight="1" hidden="1">
      <c r="B189" s="34" t="s">
        <v>12</v>
      </c>
      <c r="C189" s="16"/>
      <c r="D189" s="16"/>
      <c r="E189" s="16"/>
      <c r="F189" s="17"/>
      <c r="G189" s="16"/>
      <c r="H189" s="18"/>
      <c r="I189" s="18"/>
      <c r="J189" s="18"/>
      <c r="K189" s="19"/>
      <c r="L189" s="16"/>
      <c r="M189" s="16"/>
      <c r="N189" s="17"/>
      <c r="O189" s="36"/>
      <c r="P189" s="18"/>
      <c r="Q189" s="18"/>
      <c r="R189" s="35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</row>
    <row r="190" spans="2:46" s="33" customFormat="1" ht="16.5" customHeight="1" hidden="1" thickBot="1">
      <c r="B190" s="34" t="s">
        <v>13</v>
      </c>
      <c r="C190" s="16"/>
      <c r="D190" s="16"/>
      <c r="E190" s="16"/>
      <c r="F190" s="17"/>
      <c r="G190" s="16"/>
      <c r="H190" s="18"/>
      <c r="I190" s="18"/>
      <c r="J190" s="35"/>
      <c r="K190" s="42"/>
      <c r="L190" s="16"/>
      <c r="M190" s="16"/>
      <c r="N190" s="17"/>
      <c r="O190" s="16"/>
      <c r="P190" s="18"/>
      <c r="Q190" s="18"/>
      <c r="R190" s="35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</row>
    <row r="191" spans="2:46" s="33" customFormat="1" ht="16.5" customHeight="1" hidden="1">
      <c r="B191" s="51" t="s">
        <v>70</v>
      </c>
      <c r="C191" s="84"/>
      <c r="D191" s="52"/>
      <c r="E191" s="52"/>
      <c r="F191" s="53"/>
      <c r="G191" s="52"/>
      <c r="H191" s="54"/>
      <c r="I191" s="54"/>
      <c r="J191" s="54"/>
      <c r="K191" s="55"/>
      <c r="L191" s="52"/>
      <c r="M191" s="52"/>
      <c r="N191" s="53"/>
      <c r="O191" s="52"/>
      <c r="P191" s="54"/>
      <c r="Q191" s="54"/>
      <c r="R191" s="56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</row>
    <row r="192" spans="2:46" s="33" customFormat="1" ht="16.5" customHeight="1" hidden="1">
      <c r="B192" s="34" t="s">
        <v>11</v>
      </c>
      <c r="C192" s="16"/>
      <c r="D192" s="16"/>
      <c r="E192" s="16"/>
      <c r="F192" s="17"/>
      <c r="G192" s="16"/>
      <c r="H192" s="18"/>
      <c r="I192" s="18"/>
      <c r="J192" s="18"/>
      <c r="K192" s="19"/>
      <c r="L192" s="16"/>
      <c r="M192" s="16"/>
      <c r="N192" s="17"/>
      <c r="O192" s="16"/>
      <c r="P192" s="18"/>
      <c r="Q192" s="18"/>
      <c r="R192" s="35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</row>
    <row r="193" spans="2:46" s="33" customFormat="1" ht="16.5" customHeight="1" hidden="1">
      <c r="B193" s="34" t="s">
        <v>12</v>
      </c>
      <c r="C193" s="16"/>
      <c r="D193" s="16"/>
      <c r="E193" s="16"/>
      <c r="F193" s="17"/>
      <c r="G193" s="16"/>
      <c r="H193" s="18"/>
      <c r="I193" s="18"/>
      <c r="J193" s="18"/>
      <c r="K193" s="19"/>
      <c r="L193" s="16"/>
      <c r="M193" s="16"/>
      <c r="N193" s="17"/>
      <c r="O193" s="36"/>
      <c r="P193" s="18"/>
      <c r="Q193" s="18"/>
      <c r="R193" s="35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</row>
    <row r="194" spans="2:46" s="33" customFormat="1" ht="16.5" customHeight="1" hidden="1" thickBot="1">
      <c r="B194" s="37" t="s">
        <v>13</v>
      </c>
      <c r="C194" s="24"/>
      <c r="D194" s="24"/>
      <c r="E194" s="24"/>
      <c r="F194" s="25"/>
      <c r="G194" s="24"/>
      <c r="H194" s="26"/>
      <c r="I194" s="26"/>
      <c r="J194" s="38"/>
      <c r="K194" s="43"/>
      <c r="L194" s="24"/>
      <c r="M194" s="24"/>
      <c r="N194" s="25"/>
      <c r="O194" s="24"/>
      <c r="P194" s="26"/>
      <c r="Q194" s="26"/>
      <c r="R194" s="38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</row>
    <row r="195" spans="2:46" s="33" customFormat="1" ht="16.5" customHeight="1" hidden="1">
      <c r="B195" s="51" t="s">
        <v>71</v>
      </c>
      <c r="C195" s="84"/>
      <c r="D195" s="52"/>
      <c r="E195" s="52"/>
      <c r="F195" s="53"/>
      <c r="G195" s="84"/>
      <c r="H195" s="54"/>
      <c r="I195" s="54"/>
      <c r="J195" s="56"/>
      <c r="K195" s="68"/>
      <c r="L195" s="52"/>
      <c r="M195" s="52"/>
      <c r="N195" s="53"/>
      <c r="O195" s="52"/>
      <c r="P195" s="54"/>
      <c r="Q195" s="54"/>
      <c r="R195" s="56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</row>
    <row r="196" spans="2:46" s="33" customFormat="1" ht="16.5" customHeight="1" hidden="1">
      <c r="B196" s="34" t="s">
        <v>11</v>
      </c>
      <c r="C196" s="16"/>
      <c r="D196" s="16"/>
      <c r="E196" s="16"/>
      <c r="F196" s="17"/>
      <c r="G196" s="16"/>
      <c r="H196" s="18"/>
      <c r="I196" s="18"/>
      <c r="J196" s="35"/>
      <c r="K196" s="42"/>
      <c r="L196" s="16"/>
      <c r="M196" s="16"/>
      <c r="N196" s="17"/>
      <c r="O196" s="16"/>
      <c r="P196" s="18"/>
      <c r="Q196" s="18"/>
      <c r="R196" s="35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</row>
    <row r="197" spans="2:46" s="33" customFormat="1" ht="16.5" customHeight="1" hidden="1">
      <c r="B197" s="34" t="s">
        <v>12</v>
      </c>
      <c r="C197" s="16"/>
      <c r="D197" s="16"/>
      <c r="E197" s="16"/>
      <c r="F197" s="17"/>
      <c r="G197" s="16"/>
      <c r="H197" s="18"/>
      <c r="I197" s="18"/>
      <c r="J197" s="35"/>
      <c r="K197" s="42"/>
      <c r="L197" s="16"/>
      <c r="M197" s="16"/>
      <c r="N197" s="17"/>
      <c r="O197" s="16"/>
      <c r="P197" s="18"/>
      <c r="Q197" s="18"/>
      <c r="R197" s="35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</row>
    <row r="198" spans="2:46" s="33" customFormat="1" ht="16.5" customHeight="1" hidden="1" thickBot="1">
      <c r="B198" s="37" t="s">
        <v>13</v>
      </c>
      <c r="C198" s="39"/>
      <c r="D198" s="24"/>
      <c r="E198" s="24"/>
      <c r="F198" s="25"/>
      <c r="G198" s="24"/>
      <c r="H198" s="26"/>
      <c r="I198" s="26"/>
      <c r="J198" s="38"/>
      <c r="K198" s="43"/>
      <c r="L198" s="24"/>
      <c r="M198" s="24"/>
      <c r="N198" s="25"/>
      <c r="O198" s="24"/>
      <c r="P198" s="26"/>
      <c r="Q198" s="26"/>
      <c r="R198" s="38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</row>
    <row r="199" spans="2:46" s="33" customFormat="1" ht="16.5" customHeight="1" hidden="1">
      <c r="B199" s="51" t="s">
        <v>72</v>
      </c>
      <c r="C199" s="84"/>
      <c r="D199" s="52"/>
      <c r="E199" s="52"/>
      <c r="F199" s="53"/>
      <c r="G199" s="84"/>
      <c r="H199" s="54"/>
      <c r="I199" s="54"/>
      <c r="J199" s="56"/>
      <c r="K199" s="55"/>
      <c r="L199" s="52"/>
      <c r="M199" s="52"/>
      <c r="N199" s="53"/>
      <c r="O199" s="84"/>
      <c r="P199" s="54"/>
      <c r="Q199" s="54"/>
      <c r="R199" s="56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</row>
    <row r="200" spans="2:46" s="33" customFormat="1" ht="16.5" customHeight="1" hidden="1">
      <c r="B200" s="34" t="s">
        <v>11</v>
      </c>
      <c r="C200" s="16"/>
      <c r="D200" s="16"/>
      <c r="E200" s="16"/>
      <c r="F200" s="17"/>
      <c r="G200" s="16"/>
      <c r="H200" s="18"/>
      <c r="I200" s="18"/>
      <c r="J200" s="35"/>
      <c r="K200" s="42"/>
      <c r="L200" s="16"/>
      <c r="M200" s="16"/>
      <c r="N200" s="17"/>
      <c r="O200" s="16"/>
      <c r="P200" s="18"/>
      <c r="Q200" s="18"/>
      <c r="R200" s="35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</row>
    <row r="201" spans="2:46" s="33" customFormat="1" ht="16.5" customHeight="1" hidden="1">
      <c r="B201" s="34" t="s">
        <v>12</v>
      </c>
      <c r="C201" s="16"/>
      <c r="D201" s="16"/>
      <c r="E201" s="16"/>
      <c r="F201" s="17"/>
      <c r="G201" s="16"/>
      <c r="H201" s="18"/>
      <c r="I201" s="18"/>
      <c r="J201" s="35"/>
      <c r="K201" s="42"/>
      <c r="L201" s="16"/>
      <c r="M201" s="16"/>
      <c r="N201" s="17"/>
      <c r="O201" s="16"/>
      <c r="P201" s="18"/>
      <c r="Q201" s="18"/>
      <c r="R201" s="35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</row>
    <row r="202" spans="2:46" s="33" customFormat="1" ht="16.5" customHeight="1" hidden="1" thickBot="1">
      <c r="B202" s="37" t="s">
        <v>13</v>
      </c>
      <c r="C202" s="39"/>
      <c r="D202" s="24"/>
      <c r="E202" s="24"/>
      <c r="F202" s="25"/>
      <c r="G202" s="24"/>
      <c r="H202" s="26"/>
      <c r="I202" s="26"/>
      <c r="J202" s="38"/>
      <c r="K202" s="43"/>
      <c r="L202" s="24"/>
      <c r="M202" s="24"/>
      <c r="N202" s="25"/>
      <c r="O202" s="24"/>
      <c r="P202" s="26"/>
      <c r="Q202" s="26"/>
      <c r="R202" s="38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</row>
    <row r="203" spans="2:46" s="33" customFormat="1" ht="16.5" customHeight="1" hidden="1">
      <c r="B203" s="51" t="s">
        <v>73</v>
      </c>
      <c r="C203" s="52"/>
      <c r="D203" s="52"/>
      <c r="E203" s="52"/>
      <c r="F203" s="53"/>
      <c r="G203" s="52"/>
      <c r="H203" s="54"/>
      <c r="I203" s="54"/>
      <c r="J203" s="56"/>
      <c r="K203" s="68"/>
      <c r="L203" s="52"/>
      <c r="M203" s="52"/>
      <c r="N203" s="53"/>
      <c r="O203" s="52"/>
      <c r="P203" s="54"/>
      <c r="Q203" s="54"/>
      <c r="R203" s="56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</row>
    <row r="204" spans="2:46" s="33" customFormat="1" ht="16.5" customHeight="1" hidden="1">
      <c r="B204" s="34" t="s">
        <v>11</v>
      </c>
      <c r="C204" s="16"/>
      <c r="D204" s="16"/>
      <c r="E204" s="16"/>
      <c r="F204" s="17"/>
      <c r="G204" s="16"/>
      <c r="H204" s="18"/>
      <c r="I204" s="18"/>
      <c r="J204" s="35"/>
      <c r="K204" s="42"/>
      <c r="L204" s="16"/>
      <c r="M204" s="16"/>
      <c r="N204" s="17"/>
      <c r="O204" s="16"/>
      <c r="P204" s="18"/>
      <c r="Q204" s="18"/>
      <c r="R204" s="35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</row>
    <row r="205" spans="2:46" s="33" customFormat="1" ht="16.5" customHeight="1" hidden="1">
      <c r="B205" s="34" t="s">
        <v>12</v>
      </c>
      <c r="C205" s="16"/>
      <c r="D205" s="16"/>
      <c r="E205" s="16"/>
      <c r="F205" s="17"/>
      <c r="G205" s="16"/>
      <c r="H205" s="18"/>
      <c r="I205" s="18"/>
      <c r="J205" s="35"/>
      <c r="K205" s="42"/>
      <c r="L205" s="16"/>
      <c r="M205" s="16"/>
      <c r="N205" s="17"/>
      <c r="O205" s="16"/>
      <c r="P205" s="18"/>
      <c r="Q205" s="18"/>
      <c r="R205" s="35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</row>
    <row r="206" spans="2:46" s="33" customFormat="1" ht="16.5" customHeight="1" hidden="1" thickBot="1">
      <c r="B206" s="37" t="s">
        <v>13</v>
      </c>
      <c r="C206" s="39"/>
      <c r="D206" s="24"/>
      <c r="E206" s="24"/>
      <c r="F206" s="25"/>
      <c r="G206" s="24"/>
      <c r="H206" s="26"/>
      <c r="I206" s="26"/>
      <c r="J206" s="38"/>
      <c r="K206" s="43"/>
      <c r="L206" s="24"/>
      <c r="M206" s="24"/>
      <c r="N206" s="25"/>
      <c r="O206" s="24"/>
      <c r="P206" s="26"/>
      <c r="Q206" s="26"/>
      <c r="R206" s="38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</row>
    <row r="207" spans="2:46" s="33" customFormat="1" ht="16.5" customHeight="1" hidden="1">
      <c r="B207" s="51" t="s">
        <v>74</v>
      </c>
      <c r="C207" s="84"/>
      <c r="D207" s="52"/>
      <c r="E207" s="52"/>
      <c r="F207" s="53"/>
      <c r="G207" s="84"/>
      <c r="H207" s="54"/>
      <c r="I207" s="54"/>
      <c r="J207" s="56"/>
      <c r="K207" s="55"/>
      <c r="L207" s="52"/>
      <c r="M207" s="52"/>
      <c r="N207" s="53"/>
      <c r="O207" s="84"/>
      <c r="P207" s="54"/>
      <c r="Q207" s="54"/>
      <c r="R207" s="56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</row>
    <row r="208" spans="2:46" s="33" customFormat="1" ht="16.5" customHeight="1" hidden="1">
      <c r="B208" s="34" t="s">
        <v>11</v>
      </c>
      <c r="C208" s="16"/>
      <c r="D208" s="16"/>
      <c r="E208" s="16"/>
      <c r="F208" s="17"/>
      <c r="G208" s="16"/>
      <c r="H208" s="18"/>
      <c r="I208" s="18"/>
      <c r="J208" s="35"/>
      <c r="K208" s="42"/>
      <c r="L208" s="16"/>
      <c r="M208" s="16"/>
      <c r="N208" s="17"/>
      <c r="O208" s="16"/>
      <c r="P208" s="18"/>
      <c r="Q208" s="18"/>
      <c r="R208" s="35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</row>
    <row r="209" spans="2:46" s="33" customFormat="1" ht="16.5" customHeight="1" hidden="1">
      <c r="B209" s="34" t="s">
        <v>12</v>
      </c>
      <c r="C209" s="16"/>
      <c r="D209" s="16"/>
      <c r="E209" s="16"/>
      <c r="F209" s="17"/>
      <c r="G209" s="16"/>
      <c r="H209" s="18"/>
      <c r="I209" s="18"/>
      <c r="J209" s="35"/>
      <c r="K209" s="42"/>
      <c r="L209" s="16"/>
      <c r="M209" s="16"/>
      <c r="N209" s="17"/>
      <c r="O209" s="16"/>
      <c r="P209" s="18"/>
      <c r="Q209" s="18"/>
      <c r="R209" s="35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</row>
    <row r="210" spans="2:46" s="33" customFormat="1" ht="16.5" customHeight="1" hidden="1" thickBot="1">
      <c r="B210" s="37" t="s">
        <v>13</v>
      </c>
      <c r="C210" s="39"/>
      <c r="D210" s="24"/>
      <c r="E210" s="24"/>
      <c r="F210" s="25"/>
      <c r="G210" s="24"/>
      <c r="H210" s="26"/>
      <c r="I210" s="26"/>
      <c r="J210" s="38"/>
      <c r="K210" s="43"/>
      <c r="L210" s="24"/>
      <c r="M210" s="24"/>
      <c r="N210" s="25"/>
      <c r="O210" s="24"/>
      <c r="P210" s="26"/>
      <c r="Q210" s="26"/>
      <c r="R210" s="38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</row>
    <row r="211" spans="2:46" s="33" customFormat="1" ht="16.5" customHeight="1" hidden="1">
      <c r="B211" s="51" t="s">
        <v>75</v>
      </c>
      <c r="C211" s="52"/>
      <c r="D211" s="52"/>
      <c r="E211" s="52"/>
      <c r="F211" s="53"/>
      <c r="G211" s="84"/>
      <c r="H211" s="54"/>
      <c r="I211" s="54"/>
      <c r="J211" s="56"/>
      <c r="K211" s="55"/>
      <c r="L211" s="52"/>
      <c r="M211" s="52"/>
      <c r="N211" s="53"/>
      <c r="O211" s="84"/>
      <c r="P211" s="54"/>
      <c r="Q211" s="54"/>
      <c r="R211" s="56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</row>
    <row r="212" spans="2:46" s="33" customFormat="1" ht="16.5" customHeight="1" hidden="1">
      <c r="B212" s="34" t="s">
        <v>11</v>
      </c>
      <c r="C212" s="16"/>
      <c r="D212" s="16"/>
      <c r="E212" s="16"/>
      <c r="F212" s="17"/>
      <c r="G212" s="16"/>
      <c r="H212" s="18"/>
      <c r="I212" s="18"/>
      <c r="J212" s="35"/>
      <c r="K212" s="42"/>
      <c r="L212" s="16"/>
      <c r="M212" s="16"/>
      <c r="N212" s="17"/>
      <c r="O212" s="16"/>
      <c r="P212" s="18"/>
      <c r="Q212" s="18"/>
      <c r="R212" s="35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</row>
    <row r="213" spans="2:46" s="33" customFormat="1" ht="16.5" customHeight="1" hidden="1">
      <c r="B213" s="34" t="s">
        <v>12</v>
      </c>
      <c r="C213" s="16"/>
      <c r="D213" s="16"/>
      <c r="E213" s="16"/>
      <c r="F213" s="17"/>
      <c r="G213" s="16"/>
      <c r="H213" s="18"/>
      <c r="I213" s="18"/>
      <c r="J213" s="35"/>
      <c r="K213" s="42"/>
      <c r="L213" s="16"/>
      <c r="M213" s="16"/>
      <c r="N213" s="17"/>
      <c r="O213" s="16"/>
      <c r="P213" s="18"/>
      <c r="Q213" s="18"/>
      <c r="R213" s="35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</row>
    <row r="214" spans="2:46" s="33" customFormat="1" ht="16.5" customHeight="1" hidden="1" thickBot="1">
      <c r="B214" s="37" t="s">
        <v>13</v>
      </c>
      <c r="C214" s="39"/>
      <c r="D214" s="24"/>
      <c r="E214" s="24"/>
      <c r="F214" s="25"/>
      <c r="G214" s="24"/>
      <c r="H214" s="26"/>
      <c r="I214" s="26"/>
      <c r="J214" s="38"/>
      <c r="K214" s="43"/>
      <c r="L214" s="24"/>
      <c r="M214" s="24"/>
      <c r="N214" s="25"/>
      <c r="O214" s="24"/>
      <c r="P214" s="26"/>
      <c r="Q214" s="26"/>
      <c r="R214" s="38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</row>
    <row r="215" spans="2:46" s="33" customFormat="1" ht="16.5" customHeight="1" hidden="1">
      <c r="B215" s="34" t="s">
        <v>76</v>
      </c>
      <c r="C215" s="36"/>
      <c r="D215" s="16"/>
      <c r="E215" s="16"/>
      <c r="F215" s="17"/>
      <c r="G215" s="36"/>
      <c r="H215" s="18"/>
      <c r="I215" s="18"/>
      <c r="J215" s="35"/>
      <c r="K215" s="19"/>
      <c r="L215" s="16"/>
      <c r="M215" s="16"/>
      <c r="N215" s="17"/>
      <c r="O215" s="36"/>
      <c r="P215" s="18"/>
      <c r="Q215" s="18"/>
      <c r="R215" s="35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</row>
    <row r="216" spans="2:46" s="33" customFormat="1" ht="16.5" customHeight="1" hidden="1">
      <c r="B216" s="34" t="s">
        <v>11</v>
      </c>
      <c r="C216" s="16"/>
      <c r="D216" s="16"/>
      <c r="E216" s="16"/>
      <c r="F216" s="17"/>
      <c r="G216" s="16"/>
      <c r="H216" s="18"/>
      <c r="I216" s="18"/>
      <c r="J216" s="35"/>
      <c r="K216" s="42"/>
      <c r="L216" s="16"/>
      <c r="M216" s="16"/>
      <c r="N216" s="17"/>
      <c r="O216" s="16"/>
      <c r="P216" s="18"/>
      <c r="Q216" s="18"/>
      <c r="R216" s="35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</row>
    <row r="217" spans="2:46" s="33" customFormat="1" ht="16.5" customHeight="1" hidden="1">
      <c r="B217" s="34" t="s">
        <v>12</v>
      </c>
      <c r="C217" s="16"/>
      <c r="D217" s="16"/>
      <c r="E217" s="16"/>
      <c r="F217" s="17"/>
      <c r="G217" s="16"/>
      <c r="H217" s="18"/>
      <c r="I217" s="18"/>
      <c r="J217" s="35"/>
      <c r="K217" s="42"/>
      <c r="L217" s="16"/>
      <c r="M217" s="16"/>
      <c r="N217" s="17"/>
      <c r="O217" s="16"/>
      <c r="P217" s="18"/>
      <c r="Q217" s="18"/>
      <c r="R217" s="35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</row>
    <row r="218" spans="2:46" s="33" customFormat="1" ht="16.5" customHeight="1" hidden="1" thickBot="1">
      <c r="B218" s="37" t="s">
        <v>13</v>
      </c>
      <c r="C218" s="39"/>
      <c r="D218" s="24"/>
      <c r="E218" s="24"/>
      <c r="F218" s="25"/>
      <c r="G218" s="24"/>
      <c r="H218" s="26"/>
      <c r="I218" s="26"/>
      <c r="J218" s="38"/>
      <c r="K218" s="43"/>
      <c r="L218" s="24"/>
      <c r="M218" s="24"/>
      <c r="N218" s="25"/>
      <c r="O218" s="24"/>
      <c r="P218" s="26"/>
      <c r="Q218" s="26"/>
      <c r="R218" s="38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</row>
    <row r="219" spans="2:46" s="33" customFormat="1" ht="16.5" customHeight="1" hidden="1">
      <c r="B219" s="51" t="s">
        <v>77</v>
      </c>
      <c r="C219" s="52"/>
      <c r="D219" s="52"/>
      <c r="E219" s="52"/>
      <c r="F219" s="53"/>
      <c r="G219" s="52"/>
      <c r="H219" s="54"/>
      <c r="I219" s="54"/>
      <c r="J219" s="56"/>
      <c r="K219" s="68"/>
      <c r="L219" s="52"/>
      <c r="M219" s="52"/>
      <c r="N219" s="53"/>
      <c r="O219" s="52"/>
      <c r="P219" s="54"/>
      <c r="Q219" s="54"/>
      <c r="R219" s="56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</row>
    <row r="220" spans="2:46" s="33" customFormat="1" ht="16.5" customHeight="1" hidden="1">
      <c r="B220" s="34" t="s">
        <v>11</v>
      </c>
      <c r="C220" s="16"/>
      <c r="D220" s="16"/>
      <c r="E220" s="16"/>
      <c r="F220" s="17"/>
      <c r="G220" s="16"/>
      <c r="H220" s="18"/>
      <c r="I220" s="18"/>
      <c r="J220" s="35"/>
      <c r="K220" s="42"/>
      <c r="L220" s="16"/>
      <c r="M220" s="16"/>
      <c r="N220" s="17"/>
      <c r="O220" s="16"/>
      <c r="P220" s="18"/>
      <c r="Q220" s="18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</row>
    <row r="221" spans="2:46" s="33" customFormat="1" ht="16.5" customHeight="1" hidden="1">
      <c r="B221" s="34" t="s">
        <v>12</v>
      </c>
      <c r="C221" s="16"/>
      <c r="D221" s="16"/>
      <c r="E221" s="16"/>
      <c r="F221" s="17"/>
      <c r="G221" s="16"/>
      <c r="H221" s="18"/>
      <c r="I221" s="18"/>
      <c r="J221" s="35"/>
      <c r="K221" s="42"/>
      <c r="L221" s="16"/>
      <c r="M221" s="16"/>
      <c r="N221" s="17"/>
      <c r="O221" s="16"/>
      <c r="P221" s="18"/>
      <c r="Q221" s="18"/>
      <c r="R221" s="35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</row>
    <row r="222" spans="2:46" s="33" customFormat="1" ht="16.5" customHeight="1" hidden="1" thickBot="1">
      <c r="B222" s="37" t="s">
        <v>13</v>
      </c>
      <c r="C222" s="39"/>
      <c r="D222" s="24"/>
      <c r="E222" s="24"/>
      <c r="F222" s="25"/>
      <c r="G222" s="24"/>
      <c r="H222" s="26"/>
      <c r="I222" s="26"/>
      <c r="J222" s="38"/>
      <c r="K222" s="43"/>
      <c r="L222" s="24"/>
      <c r="M222" s="24"/>
      <c r="N222" s="25"/>
      <c r="O222" s="24"/>
      <c r="P222" s="26"/>
      <c r="Q222" s="26"/>
      <c r="R222" s="38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</row>
    <row r="223" spans="2:18" ht="15" customHeight="1">
      <c r="B223" s="40" t="s">
        <v>80</v>
      </c>
      <c r="M223" s="67"/>
      <c r="O223" s="67"/>
      <c r="P223" s="67"/>
      <c r="Q223" s="67"/>
      <c r="R223" s="67"/>
    </row>
    <row r="224" ht="15" customHeight="1">
      <c r="B224" s="40" t="s">
        <v>81</v>
      </c>
    </row>
    <row r="225" ht="15" customHeight="1">
      <c r="B225" s="40" t="s">
        <v>82</v>
      </c>
    </row>
    <row r="226" ht="15" customHeight="1">
      <c r="B226" s="57" t="s">
        <v>83</v>
      </c>
    </row>
    <row r="227" ht="15" customHeight="1">
      <c r="B227" s="102" t="s">
        <v>79</v>
      </c>
    </row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2009-03-05T07:26:25Z</cp:lastPrinted>
  <dcterms:created xsi:type="dcterms:W3CDTF">2003-06-13T04:02:06Z</dcterms:created>
  <dcterms:modified xsi:type="dcterms:W3CDTF">2009-03-05T07:26:29Z</dcterms:modified>
  <cp:category/>
  <cp:version/>
  <cp:contentType/>
  <cp:contentStatus/>
</cp:coreProperties>
</file>