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865" windowHeight="3870" tabRatio="697" activeTab="0"/>
  </bookViews>
  <sheets>
    <sheet name="概要１０－１" sheetId="1" r:id="rId1"/>
    <sheet name="概要１０－２" sheetId="2" r:id="rId2"/>
    <sheet name="概要１０－３" sheetId="3" r:id="rId3"/>
    <sheet name="概要１０－４" sheetId="4" r:id="rId4"/>
  </sheets>
  <definedNames>
    <definedName name="_xlnm.Print_Area" localSheetId="0">'概要１０－１'!$A$1:$I$61</definedName>
    <definedName name="_xlnm.Print_Area" localSheetId="1">'概要１０－２'!$A$1:$I$61</definedName>
    <definedName name="_xlnm.Print_Area" localSheetId="2">'概要１０－３'!$A$1:$V$61</definedName>
    <definedName name="_xlnm.Print_Area" localSheetId="3">'概要１０－４'!$A$1:$H$30</definedName>
  </definedNames>
  <calcPr fullCalcOnLoad="1"/>
</workbook>
</file>

<file path=xl/sharedStrings.xml><?xml version="1.0" encoding="utf-8"?>
<sst xmlns="http://schemas.openxmlformats.org/spreadsheetml/2006/main" count="471" uniqueCount="92">
  <si>
    <t>有形固定資産投資総額</t>
  </si>
  <si>
    <t>産業中分類</t>
  </si>
  <si>
    <t>事業所数</t>
  </si>
  <si>
    <t>従業者数</t>
  </si>
  <si>
    <t>製造品出荷額等</t>
  </si>
  <si>
    <t>対前年増減率(％)</t>
  </si>
  <si>
    <t>(単位：人、万円)</t>
  </si>
  <si>
    <t>生産額</t>
  </si>
  <si>
    <t>付加価値額</t>
  </si>
  <si>
    <t>総数</t>
  </si>
  <si>
    <t>-</t>
  </si>
  <si>
    <t>現金給与総額</t>
  </si>
  <si>
    <t>付加価値率(％)</t>
  </si>
  <si>
    <t>1事業所当たり従業者</t>
  </si>
  <si>
    <t>従業者1人当り製造品出荷額等</t>
  </si>
  <si>
    <t>事業所数</t>
  </si>
  <si>
    <t>従業者数</t>
  </si>
  <si>
    <t>-</t>
  </si>
  <si>
    <t>-</t>
  </si>
  <si>
    <t>x</t>
  </si>
  <si>
    <t>x　</t>
  </si>
  <si>
    <t>(単位：人）</t>
  </si>
  <si>
    <t>対前年増減率(％)</t>
  </si>
  <si>
    <t>　　　(衣服・その他の繊維製品を除く)</t>
  </si>
  <si>
    <t>製造品出荷額等</t>
  </si>
  <si>
    <t>現金給与総額</t>
  </si>
  <si>
    <t>x　</t>
  </si>
  <si>
    <t>x</t>
  </si>
  <si>
    <t>(単位：万円）</t>
  </si>
  <si>
    <t>原材料使用額等</t>
  </si>
  <si>
    <t>ｘ</t>
  </si>
  <si>
    <t>(単位：人、万円)</t>
  </si>
  <si>
    <t>x</t>
  </si>
  <si>
    <t>　　　　　常用労働者1人当り現金給与額(従業者4人以上の事業所)</t>
  </si>
  <si>
    <t>(従業者３０人以上の事業所)</t>
  </si>
  <si>
    <t>従業者1人当り現金給与額</t>
  </si>
  <si>
    <t>　　　(衣服・その他の繊維製品を除く)</t>
  </si>
  <si>
    <t>　第16表  業種別事業所数・従業者数(全事業所)</t>
  </si>
  <si>
    <t>　第17表  業種別事業所数・従業者数(従業者４人以上の事業所)</t>
  </si>
  <si>
    <t>10　全業種別比較表</t>
  </si>
  <si>
    <t>総数</t>
  </si>
  <si>
    <t>（単位：人）</t>
  </si>
  <si>
    <t>ｘ</t>
  </si>
  <si>
    <t>-</t>
  </si>
  <si>
    <t>28　情報通信機械器具製造業</t>
  </si>
  <si>
    <t>29　電子部品・デバイス製造業</t>
  </si>
  <si>
    <t>09  食料品製造業</t>
  </si>
  <si>
    <t>10  飲料･たばこ･飼料製造業</t>
  </si>
  <si>
    <t>11  繊維工業</t>
  </si>
  <si>
    <t>12  衣服･その他の繊維製品製造業</t>
  </si>
  <si>
    <t>13  木材・木製品製造業(家具を除く)</t>
  </si>
  <si>
    <t>14  家具･装備品製造業</t>
  </si>
  <si>
    <t>15  パルプ･紙･紙加工品製造業</t>
  </si>
  <si>
    <t>17  化学工業</t>
  </si>
  <si>
    <t>18  石油製品･石炭製品製造業</t>
  </si>
  <si>
    <t>19  プラスチック製品製造業</t>
  </si>
  <si>
    <t>20  ゴム製品製造業</t>
  </si>
  <si>
    <t>21  なめし革･同製品･毛皮製造業</t>
  </si>
  <si>
    <t>22  窯業･土石製品製造業</t>
  </si>
  <si>
    <t>23  鉄鋼業</t>
  </si>
  <si>
    <t>24  非鉄金属製造業</t>
  </si>
  <si>
    <t>25  金属製品製造業</t>
  </si>
  <si>
    <t>26  一般機械器具製造業</t>
  </si>
  <si>
    <t>27  電気機械器具製造業</t>
  </si>
  <si>
    <t>30  輸送用機械器具製造業</t>
  </si>
  <si>
    <t>31  精密機械器具製造業</t>
  </si>
  <si>
    <t>32  その他の製造業</t>
  </si>
  <si>
    <t>-</t>
  </si>
  <si>
    <t>平成15年</t>
  </si>
  <si>
    <t>9  食料品製造業</t>
  </si>
  <si>
    <t>12 衣服･その他の繊維製品製造業</t>
  </si>
  <si>
    <t>32  その他の製造業</t>
  </si>
  <si>
    <t>16  印刷･同関連産業</t>
  </si>
  <si>
    <t>28  情報通信機械器具製造業</t>
  </si>
  <si>
    <t>29 　電子部品・デバイス製造業</t>
  </si>
  <si>
    <t>30  輸送機械器具製造業</t>
  </si>
  <si>
    <t>31  精密機械器具製造業</t>
  </si>
  <si>
    <t>ｘ</t>
  </si>
  <si>
    <t>ｘ</t>
  </si>
  <si>
    <t>第18表  業種別製造品出荷額等、現金給与総額、原材料使用額等（従業者４人以上の事業所）</t>
  </si>
  <si>
    <t>x</t>
  </si>
  <si>
    <t>x</t>
  </si>
  <si>
    <t>x</t>
  </si>
  <si>
    <t>x</t>
  </si>
  <si>
    <t>平成16年</t>
  </si>
  <si>
    <t>平成16年</t>
  </si>
  <si>
    <t>平成16年構成比(％)</t>
  </si>
  <si>
    <t>平成16.年構成比(％)</t>
  </si>
  <si>
    <t>-</t>
  </si>
  <si>
    <t>-</t>
  </si>
  <si>
    <t>　第20表  業種別事業所数、従業者数、生産額、有形固定資産設備投資総額、付加価値額</t>
  </si>
  <si>
    <t>　第19表  １事業所当り従業者数・製造品出荷額等、従業者1人当り製造品出荷額等及び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</si>
</sst>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000"/>
    <numFmt numFmtId="179" formatCode="###,###,###"/>
    <numFmt numFmtId="180" formatCode="0.0%"/>
    <numFmt numFmtId="181" formatCode="#,##0.0"/>
    <numFmt numFmtId="182" formatCode="#,##0;\-#,##0;&quot;-&quot;"/>
    <numFmt numFmtId="183" formatCode="#,##0_ "/>
    <numFmt numFmtId="184" formatCode="#,##0_);[Red]\(#,##0\)"/>
    <numFmt numFmtId="185" formatCode="0.00000"/>
    <numFmt numFmtId="186" formatCode="0.0000"/>
    <numFmt numFmtId="187" formatCode="0.000"/>
    <numFmt numFmtId="188" formatCode="#,##0_ ;[Red]\-#,##0\ "/>
    <numFmt numFmtId="189" formatCode="#,##0.0_ ;[Red]\-#,##0.0\ "/>
    <numFmt numFmtId="190" formatCode="#,##0.0_ "/>
    <numFmt numFmtId="191" formatCode="0.000000"/>
    <numFmt numFmtId="192" formatCode="0.0_);[Red]\(0.0\)"/>
    <numFmt numFmtId="193" formatCode="#,##0;[Red]#,##0"/>
    <numFmt numFmtId="194" formatCode="0_ ;[Red]\-0\ "/>
    <numFmt numFmtId="195" formatCode="0.000000000"/>
    <numFmt numFmtId="196" formatCode="0.0000000000"/>
    <numFmt numFmtId="197" formatCode="0.00000000"/>
    <numFmt numFmtId="198" formatCode="0.0000000"/>
    <numFmt numFmtId="199" formatCode="0.0_ ;[Red]\-0.0\ "/>
    <numFmt numFmtId="200" formatCode="#,##0.00_ ;[Red]\-#,##0.00\ "/>
    <numFmt numFmtId="201" formatCode="#,##0.0_);[Red]\(#,##0.0\)"/>
    <numFmt numFmtId="202" formatCode="0;&quot;△ &quot;0"/>
    <numFmt numFmtId="203" formatCode="0.0;&quot;△ &quot;0.0"/>
    <numFmt numFmtId="204" formatCode="#,##0;&quot;△ &quot;#,##0"/>
    <numFmt numFmtId="205" formatCode="#,##0.0;&quot;△ &quot;#,##0.0"/>
    <numFmt numFmtId="206" formatCode="0_);[Red]\(0\)"/>
    <numFmt numFmtId="207" formatCode="0;[Red]0"/>
    <numFmt numFmtId="208" formatCode="#,##0.000_ ;[Red]\-#,##0.000\ "/>
    <numFmt numFmtId="209" formatCode="#,##0.0000_ ;[Red]\-#,##0.0000\ "/>
    <numFmt numFmtId="210" formatCode="0.00;&quot;△ &quot;0.00"/>
    <numFmt numFmtId="211" formatCode="0.000;&quot;△ &quot;0.000"/>
    <numFmt numFmtId="212" formatCode="0.0000;&quot;△ &quot;0.000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0.0_ "/>
  </numFmts>
  <fonts count="2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6"/>
      <name val="ＭＳ Ｐ明朝"/>
      <family val="1"/>
    </font>
    <font>
      <sz val="9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.5"/>
      <name val="ＭＳ 明朝"/>
      <family val="1"/>
    </font>
    <font>
      <b/>
      <sz val="12"/>
      <name val="ＭＳ ゴシック"/>
      <family val="3"/>
    </font>
    <font>
      <sz val="8.5"/>
      <name val="ＭＳ Ｐ明朝"/>
      <family val="1"/>
    </font>
    <font>
      <sz val="9"/>
      <name val="ＭＳ Ｐ明朝"/>
      <family val="1"/>
    </font>
    <font>
      <sz val="8.5"/>
      <name val="ＭＳ Ｐゴシック"/>
      <family val="3"/>
    </font>
    <font>
      <sz val="10.5"/>
      <name val="ＭＳ Ｐ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NumberFormat="0" applyFont="0" applyFill="0" applyBorder="0" applyAlignment="0" applyProtection="0"/>
    <xf numFmtId="40" fontId="0" fillId="0" borderId="0" applyFont="0" applyFill="0" applyBorder="0" applyAlignment="0" applyProtection="0"/>
    <xf numFmtId="2" fontId="0" fillId="0" borderId="0">
      <alignment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3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189" fontId="12" fillId="0" borderId="0" xfId="0" applyNumberFormat="1" applyFont="1" applyFill="1" applyBorder="1" applyAlignment="1">
      <alignment/>
    </xf>
    <xf numFmtId="188" fontId="12" fillId="0" borderId="0" xfId="26" applyNumberFormat="1" applyFont="1" applyFill="1" applyBorder="1" applyAlignment="1">
      <alignment horizontal="right"/>
    </xf>
    <xf numFmtId="188" fontId="12" fillId="0" borderId="0" xfId="0" applyNumberFormat="1" applyFont="1" applyAlignment="1">
      <alignment/>
    </xf>
    <xf numFmtId="184" fontId="12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wrapText="1"/>
    </xf>
    <xf numFmtId="176" fontId="12" fillId="0" borderId="0" xfId="0" applyNumberFormat="1" applyFont="1" applyFill="1" applyAlignment="1">
      <alignment/>
    </xf>
    <xf numFmtId="203" fontId="12" fillId="0" borderId="0" xfId="0" applyNumberFormat="1" applyFont="1" applyAlignment="1">
      <alignment/>
    </xf>
    <xf numFmtId="189" fontId="12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left"/>
    </xf>
    <xf numFmtId="0" fontId="18" fillId="0" borderId="5" xfId="0" applyFont="1" applyBorder="1" applyAlignment="1" quotePrefix="1">
      <alignment horizontal="center" vertical="center" wrapText="1"/>
    </xf>
    <xf numFmtId="0" fontId="16" fillId="0" borderId="0" xfId="0" applyFont="1" applyAlignment="1">
      <alignment horizontal="right"/>
    </xf>
    <xf numFmtId="0" fontId="16" fillId="0" borderId="0" xfId="0" applyFont="1" applyFill="1" applyAlignment="1">
      <alignment/>
    </xf>
    <xf numFmtId="0" fontId="13" fillId="0" borderId="0" xfId="0" applyFont="1" applyAlignment="1">
      <alignment horizontal="right"/>
    </xf>
    <xf numFmtId="0" fontId="19" fillId="0" borderId="5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vertical="center"/>
    </xf>
    <xf numFmtId="0" fontId="19" fillId="0" borderId="7" xfId="0" applyFont="1" applyFill="1" applyBorder="1" applyAlignment="1">
      <alignment vertical="center"/>
    </xf>
    <xf numFmtId="0" fontId="17" fillId="0" borderId="0" xfId="0" applyFont="1" applyAlignment="1">
      <alignment/>
    </xf>
    <xf numFmtId="189" fontId="19" fillId="0" borderId="0" xfId="0" applyNumberFormat="1" applyFont="1" applyFill="1" applyBorder="1" applyAlignment="1">
      <alignment horizontal="right"/>
    </xf>
    <xf numFmtId="0" fontId="19" fillId="0" borderId="0" xfId="0" applyFont="1" applyAlignment="1">
      <alignment/>
    </xf>
    <xf numFmtId="188" fontId="19" fillId="0" borderId="0" xfId="0" applyNumberFormat="1" applyFont="1" applyAlignment="1">
      <alignment/>
    </xf>
    <xf numFmtId="0" fontId="18" fillId="0" borderId="8" xfId="0" applyFont="1" applyBorder="1" applyAlignment="1">
      <alignment horizontal="center" vertical="center" wrapText="1"/>
    </xf>
    <xf numFmtId="0" fontId="18" fillId="0" borderId="4" xfId="0" applyFont="1" applyBorder="1" applyAlignment="1" quotePrefix="1">
      <alignment horizontal="center" vertical="center" wrapText="1"/>
    </xf>
    <xf numFmtId="203" fontId="18" fillId="0" borderId="9" xfId="0" applyNumberFormat="1" applyFont="1" applyFill="1" applyBorder="1" applyAlignment="1">
      <alignment horizontal="right"/>
    </xf>
    <xf numFmtId="188" fontId="18" fillId="0" borderId="0" xfId="0" applyNumberFormat="1" applyFont="1" applyFill="1" applyBorder="1" applyAlignment="1">
      <alignment/>
    </xf>
    <xf numFmtId="189" fontId="18" fillId="0" borderId="0" xfId="0" applyNumberFormat="1" applyFont="1" applyFill="1" applyBorder="1" applyAlignment="1">
      <alignment horizontal="right"/>
    </xf>
    <xf numFmtId="188" fontId="18" fillId="0" borderId="0" xfId="0" applyNumberFormat="1" applyFont="1" applyFill="1" applyBorder="1" applyAlignment="1">
      <alignment horizontal="right"/>
    </xf>
    <xf numFmtId="188" fontId="18" fillId="0" borderId="9" xfId="0" applyNumberFormat="1" applyFont="1" applyFill="1" applyBorder="1" applyAlignment="1">
      <alignment horizontal="right"/>
    </xf>
    <xf numFmtId="188" fontId="18" fillId="0" borderId="10" xfId="0" applyNumberFormat="1" applyFont="1" applyFill="1" applyBorder="1" applyAlignment="1">
      <alignment/>
    </xf>
    <xf numFmtId="189" fontId="18" fillId="0" borderId="10" xfId="0" applyNumberFormat="1" applyFont="1" applyFill="1" applyBorder="1" applyAlignment="1">
      <alignment horizontal="right"/>
    </xf>
    <xf numFmtId="203" fontId="18" fillId="0" borderId="11" xfId="0" applyNumberFormat="1" applyFont="1" applyFill="1" applyBorder="1" applyAlignment="1">
      <alignment horizontal="right"/>
    </xf>
    <xf numFmtId="184" fontId="18" fillId="0" borderId="0" xfId="26" applyNumberFormat="1" applyFont="1" applyBorder="1" applyAlignment="1">
      <alignment/>
    </xf>
    <xf numFmtId="203" fontId="18" fillId="0" borderId="0" xfId="0" applyNumberFormat="1" applyFont="1" applyFill="1" applyBorder="1" applyAlignment="1">
      <alignment horizontal="right"/>
    </xf>
    <xf numFmtId="188" fontId="18" fillId="0" borderId="3" xfId="0" applyNumberFormat="1" applyFont="1" applyFill="1" applyBorder="1" applyAlignment="1">
      <alignment/>
    </xf>
    <xf numFmtId="184" fontId="18" fillId="0" borderId="0" xfId="26" applyNumberFormat="1" applyFont="1" applyBorder="1" applyAlignment="1">
      <alignment horizontal="right"/>
    </xf>
    <xf numFmtId="188" fontId="18" fillId="0" borderId="3" xfId="0" applyNumberFormat="1" applyFont="1" applyFill="1" applyBorder="1" applyAlignment="1">
      <alignment horizontal="right"/>
    </xf>
    <xf numFmtId="184" fontId="18" fillId="0" borderId="10" xfId="26" applyNumberFormat="1" applyFont="1" applyBorder="1" applyAlignment="1">
      <alignment/>
    </xf>
    <xf numFmtId="203" fontId="18" fillId="0" borderId="10" xfId="0" applyNumberFormat="1" applyFont="1" applyFill="1" applyBorder="1" applyAlignment="1">
      <alignment horizontal="right"/>
    </xf>
    <xf numFmtId="188" fontId="18" fillId="0" borderId="12" xfId="0" applyNumberFormat="1" applyFont="1" applyFill="1" applyBorder="1" applyAlignment="1">
      <alignment/>
    </xf>
    <xf numFmtId="0" fontId="18" fillId="0" borderId="13" xfId="0" applyFont="1" applyBorder="1" applyAlignment="1" quotePrefix="1">
      <alignment horizontal="center" vertical="center" wrapText="1"/>
    </xf>
    <xf numFmtId="0" fontId="20" fillId="0" borderId="4" xfId="0" applyFont="1" applyBorder="1" applyAlignment="1">
      <alignment horizontal="center"/>
    </xf>
    <xf numFmtId="188" fontId="20" fillId="0" borderId="14" xfId="0" applyNumberFormat="1" applyFont="1" applyFill="1" applyBorder="1" applyAlignment="1">
      <alignment/>
    </xf>
    <xf numFmtId="189" fontId="20" fillId="0" borderId="14" xfId="0" applyNumberFormat="1" applyFont="1" applyFill="1" applyBorder="1" applyAlignment="1">
      <alignment horizontal="right"/>
    </xf>
    <xf numFmtId="203" fontId="20" fillId="0" borderId="9" xfId="0" applyNumberFormat="1" applyFont="1" applyFill="1" applyBorder="1" applyAlignment="1">
      <alignment horizontal="right"/>
    </xf>
    <xf numFmtId="0" fontId="20" fillId="0" borderId="13" xfId="0" applyFont="1" applyBorder="1" applyAlignment="1">
      <alignment horizontal="center"/>
    </xf>
    <xf numFmtId="184" fontId="20" fillId="0" borderId="14" xfId="26" applyNumberFormat="1" applyFont="1" applyBorder="1" applyAlignment="1">
      <alignment/>
    </xf>
    <xf numFmtId="203" fontId="20" fillId="0" borderId="14" xfId="0" applyNumberFormat="1" applyFont="1" applyFill="1" applyBorder="1" applyAlignment="1">
      <alignment horizontal="right"/>
    </xf>
    <xf numFmtId="188" fontId="20" fillId="0" borderId="13" xfId="0" applyNumberFormat="1" applyFont="1" applyFill="1" applyBorder="1" applyAlignment="1">
      <alignment/>
    </xf>
    <xf numFmtId="203" fontId="20" fillId="0" borderId="8" xfId="0" applyNumberFormat="1" applyFont="1" applyFill="1" applyBorder="1" applyAlignment="1">
      <alignment horizontal="right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8" fillId="0" borderId="4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18" fillId="0" borderId="4" xfId="0" applyFont="1" applyFill="1" applyBorder="1" applyAlignment="1" quotePrefix="1">
      <alignment horizontal="center" vertical="center" wrapText="1"/>
    </xf>
    <xf numFmtId="0" fontId="18" fillId="0" borderId="6" xfId="0" applyFont="1" applyFill="1" applyBorder="1" applyAlignment="1">
      <alignment/>
    </xf>
    <xf numFmtId="188" fontId="18" fillId="0" borderId="0" xfId="26" applyNumberFormat="1" applyFont="1" applyFill="1" applyBorder="1" applyAlignment="1">
      <alignment horizontal="right"/>
    </xf>
    <xf numFmtId="0" fontId="18" fillId="0" borderId="7" xfId="0" applyFont="1" applyFill="1" applyBorder="1" applyAlignment="1">
      <alignment/>
    </xf>
    <xf numFmtId="188" fontId="18" fillId="0" borderId="10" xfId="0" applyNumberFormat="1" applyFont="1" applyFill="1" applyBorder="1" applyAlignment="1">
      <alignment horizontal="right"/>
    </xf>
    <xf numFmtId="188" fontId="18" fillId="0" borderId="0" xfId="0" applyNumberFormat="1" applyFont="1" applyFill="1" applyAlignment="1">
      <alignment/>
    </xf>
    <xf numFmtId="188" fontId="20" fillId="0" borderId="14" xfId="0" applyNumberFormat="1" applyFont="1" applyFill="1" applyBorder="1" applyAlignment="1">
      <alignment horizontal="right"/>
    </xf>
    <xf numFmtId="0" fontId="21" fillId="0" borderId="0" xfId="0" applyFont="1" applyFill="1" applyAlignment="1" quotePrefix="1">
      <alignment horizontal="right"/>
    </xf>
    <xf numFmtId="0" fontId="19" fillId="0" borderId="0" xfId="0" applyFont="1" applyFill="1" applyAlignment="1">
      <alignment vertical="center"/>
    </xf>
    <xf numFmtId="0" fontId="12" fillId="0" borderId="4" xfId="0" applyFont="1" applyFill="1" applyBorder="1" applyAlignment="1">
      <alignment horizontal="center" vertical="center"/>
    </xf>
    <xf numFmtId="184" fontId="18" fillId="0" borderId="9" xfId="26" applyNumberFormat="1" applyFont="1" applyBorder="1" applyAlignment="1">
      <alignment horizontal="right"/>
    </xf>
    <xf numFmtId="0" fontId="22" fillId="0" borderId="0" xfId="0" applyFont="1" applyFill="1" applyAlignment="1">
      <alignment/>
    </xf>
    <xf numFmtId="176" fontId="12" fillId="0" borderId="3" xfId="0" applyNumberFormat="1" applyFont="1" applyFill="1" applyBorder="1" applyAlignment="1">
      <alignment/>
    </xf>
    <xf numFmtId="0" fontId="19" fillId="0" borderId="5" xfId="0" applyFont="1" applyFill="1" applyBorder="1" applyAlignment="1" quotePrefix="1">
      <alignment horizontal="center" vertical="center" wrapText="1"/>
    </xf>
    <xf numFmtId="0" fontId="12" fillId="0" borderId="3" xfId="0" applyFont="1" applyFill="1" applyBorder="1" applyAlignment="1">
      <alignment wrapText="1"/>
    </xf>
    <xf numFmtId="202" fontId="12" fillId="0" borderId="0" xfId="0" applyNumberFormat="1" applyFont="1" applyAlignment="1">
      <alignment/>
    </xf>
    <xf numFmtId="204" fontId="18" fillId="0" borderId="0" xfId="26" applyNumberFormat="1" applyFont="1" applyFill="1" applyBorder="1" applyAlignment="1">
      <alignment horizontal="right"/>
    </xf>
    <xf numFmtId="203" fontId="18" fillId="0" borderId="9" xfId="26" applyNumberFormat="1" applyFont="1" applyFill="1" applyBorder="1" applyAlignment="1">
      <alignment horizontal="right"/>
    </xf>
    <xf numFmtId="176" fontId="12" fillId="0" borderId="0" xfId="0" applyNumberFormat="1" applyFont="1" applyFill="1" applyBorder="1" applyAlignment="1">
      <alignment/>
    </xf>
    <xf numFmtId="217" fontId="12" fillId="0" borderId="0" xfId="0" applyNumberFormat="1" applyFont="1" applyFill="1" applyAlignment="1">
      <alignment/>
    </xf>
    <xf numFmtId="217" fontId="12" fillId="0" borderId="0" xfId="0" applyNumberFormat="1" applyFont="1" applyFill="1" applyAlignment="1">
      <alignment horizontal="right"/>
    </xf>
    <xf numFmtId="201" fontId="20" fillId="0" borderId="8" xfId="26" applyNumberFormat="1" applyFont="1" applyFill="1" applyBorder="1" applyAlignment="1" applyProtection="1">
      <alignment/>
      <protection/>
    </xf>
    <xf numFmtId="201" fontId="18" fillId="0" borderId="9" xfId="26" applyNumberFormat="1" applyFont="1" applyFill="1" applyBorder="1" applyAlignment="1" applyProtection="1">
      <alignment/>
      <protection/>
    </xf>
    <xf numFmtId="201" fontId="18" fillId="0" borderId="9" xfId="0" applyNumberFormat="1" applyFont="1" applyFill="1" applyBorder="1" applyAlignment="1">
      <alignment horizontal="right"/>
    </xf>
    <xf numFmtId="201" fontId="18" fillId="0" borderId="11" xfId="0" applyNumberFormat="1" applyFont="1" applyFill="1" applyBorder="1" applyAlignment="1">
      <alignment horizontal="right"/>
    </xf>
    <xf numFmtId="217" fontId="12" fillId="0" borderId="9" xfId="0" applyNumberFormat="1" applyFont="1" applyFill="1" applyBorder="1" applyAlignment="1">
      <alignment horizontal="right"/>
    </xf>
    <xf numFmtId="0" fontId="20" fillId="0" borderId="4" xfId="0" applyFont="1" applyFill="1" applyBorder="1" applyAlignment="1">
      <alignment horizontal="center"/>
    </xf>
    <xf numFmtId="206" fontId="12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206" fontId="12" fillId="0" borderId="9" xfId="0" applyNumberFormat="1" applyFont="1" applyFill="1" applyBorder="1" applyAlignment="1">
      <alignment/>
    </xf>
    <xf numFmtId="206" fontId="12" fillId="0" borderId="10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206" fontId="12" fillId="0" borderId="11" xfId="0" applyNumberFormat="1" applyFont="1" applyFill="1" applyBorder="1" applyAlignment="1">
      <alignment/>
    </xf>
    <xf numFmtId="184" fontId="18" fillId="0" borderId="0" xfId="0" applyNumberFormat="1" applyFont="1" applyFill="1" applyBorder="1" applyAlignment="1">
      <alignment horizontal="right"/>
    </xf>
    <xf numFmtId="188" fontId="18" fillId="0" borderId="12" xfId="0" applyNumberFormat="1" applyFont="1" applyFill="1" applyBorder="1" applyAlignment="1">
      <alignment horizontal="right"/>
    </xf>
    <xf numFmtId="184" fontId="20" fillId="0" borderId="13" xfId="26" applyNumberFormat="1" applyFont="1" applyBorder="1" applyAlignment="1">
      <alignment/>
    </xf>
    <xf numFmtId="205" fontId="18" fillId="0" borderId="9" xfId="0" applyNumberFormat="1" applyFont="1" applyFill="1" applyBorder="1" applyAlignment="1">
      <alignment horizontal="right"/>
    </xf>
    <xf numFmtId="201" fontId="18" fillId="0" borderId="0" xfId="26" applyNumberFormat="1" applyFont="1" applyBorder="1" applyAlignment="1">
      <alignment horizontal="right"/>
    </xf>
    <xf numFmtId="188" fontId="20" fillId="0" borderId="0" xfId="0" applyNumberFormat="1" applyFont="1" applyFill="1" applyBorder="1" applyAlignment="1">
      <alignment horizontal="right"/>
    </xf>
    <xf numFmtId="188" fontId="20" fillId="0" borderId="13" xfId="0" applyNumberFormat="1" applyFont="1" applyFill="1" applyBorder="1" applyAlignment="1">
      <alignment horizontal="right"/>
    </xf>
    <xf numFmtId="188" fontId="18" fillId="0" borderId="3" xfId="26" applyNumberFormat="1" applyFont="1" applyFill="1" applyBorder="1" applyAlignment="1">
      <alignment horizontal="right"/>
    </xf>
    <xf numFmtId="0" fontId="18" fillId="0" borderId="5" xfId="0" applyFont="1" applyFill="1" applyBorder="1" applyAlignment="1" quotePrefix="1">
      <alignment horizontal="center" vertical="center" wrapText="1"/>
    </xf>
    <xf numFmtId="188" fontId="18" fillId="0" borderId="11" xfId="0" applyNumberFormat="1" applyFont="1" applyFill="1" applyBorder="1" applyAlignment="1">
      <alignment horizontal="right"/>
    </xf>
    <xf numFmtId="0" fontId="11" fillId="0" borderId="4" xfId="0" applyFont="1" applyBorder="1" applyAlignment="1" quotePrefix="1">
      <alignment horizontal="center" vertical="center" wrapText="1"/>
    </xf>
    <xf numFmtId="0" fontId="11" fillId="0" borderId="4" xfId="0" applyFont="1" applyFill="1" applyBorder="1" applyAlignment="1" quotePrefix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184" fontId="20" fillId="0" borderId="0" xfId="26" applyNumberFormat="1" applyFont="1" applyBorder="1" applyAlignment="1">
      <alignment/>
    </xf>
    <xf numFmtId="188" fontId="20" fillId="0" borderId="0" xfId="0" applyNumberFormat="1" applyFont="1" applyFill="1" applyBorder="1" applyAlignment="1">
      <alignment/>
    </xf>
    <xf numFmtId="0" fontId="18" fillId="0" borderId="7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188" fontId="18" fillId="0" borderId="3" xfId="0" applyNumberFormat="1" applyFont="1" applyFill="1" applyBorder="1" applyAlignment="1">
      <alignment horizontal="right" vertical="center"/>
    </xf>
    <xf numFmtId="188" fontId="18" fillId="0" borderId="0" xfId="0" applyNumberFormat="1" applyFont="1" applyFill="1" applyBorder="1" applyAlignment="1">
      <alignment horizontal="right" vertical="center"/>
    </xf>
    <xf numFmtId="189" fontId="18" fillId="0" borderId="0" xfId="0" applyNumberFormat="1" applyFont="1" applyFill="1" applyBorder="1" applyAlignment="1">
      <alignment horizontal="right" vertical="center"/>
    </xf>
    <xf numFmtId="203" fontId="18" fillId="0" borderId="9" xfId="0" applyNumberFormat="1" applyFont="1" applyFill="1" applyBorder="1" applyAlignment="1">
      <alignment horizontal="right" vertical="center"/>
    </xf>
    <xf numFmtId="0" fontId="18" fillId="0" borderId="15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184" fontId="18" fillId="0" borderId="0" xfId="26" applyNumberFormat="1" applyFont="1" applyBorder="1" applyAlignment="1">
      <alignment horizontal="right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203" fontId="18" fillId="0" borderId="0" xfId="0" applyNumberFormat="1" applyFont="1" applyFill="1" applyBorder="1" applyAlignment="1">
      <alignment horizontal="right" vertical="center"/>
    </xf>
    <xf numFmtId="188" fontId="18" fillId="0" borderId="9" xfId="0" applyNumberFormat="1" applyFont="1" applyFill="1" applyBorder="1" applyAlignment="1">
      <alignment horizontal="right" vertical="center"/>
    </xf>
    <xf numFmtId="217" fontId="12" fillId="0" borderId="0" xfId="0" applyNumberFormat="1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217" fontId="12" fillId="0" borderId="9" xfId="0" applyNumberFormat="1" applyFont="1" applyFill="1" applyBorder="1" applyAlignment="1">
      <alignment horizontal="right" vertical="center"/>
    </xf>
    <xf numFmtId="0" fontId="0" fillId="0" borderId="9" xfId="0" applyFill="1" applyBorder="1" applyAlignment="1">
      <alignment horizontal="right" vertical="center"/>
    </xf>
    <xf numFmtId="203" fontId="18" fillId="0" borderId="9" xfId="26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18" fillId="0" borderId="15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5" xfId="26" applyFont="1" applyFill="1" applyBorder="1" applyAlignment="1">
      <alignment horizontal="center" vertical="center" wrapText="1"/>
    </xf>
    <xf numFmtId="0" fontId="18" fillId="0" borderId="2" xfId="26" applyFont="1" applyFill="1" applyBorder="1" applyAlignment="1">
      <alignment horizontal="center" vertical="center" wrapText="1"/>
    </xf>
    <xf numFmtId="0" fontId="18" fillId="0" borderId="16" xfId="26" applyFont="1" applyFill="1" applyBorder="1" applyAlignment="1">
      <alignment horizontal="center" vertical="center" wrapText="1"/>
    </xf>
    <xf numFmtId="184" fontId="18" fillId="0" borderId="3" xfId="26" applyNumberFormat="1" applyFont="1" applyBorder="1" applyAlignment="1">
      <alignment vertical="center"/>
    </xf>
    <xf numFmtId="0" fontId="12" fillId="0" borderId="0" xfId="0" applyFont="1" applyFill="1" applyAlignment="1">
      <alignment horizontal="right" vertical="center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小数下2桁" xfId="28"/>
    <cellStyle name="Currency [0]" xfId="29"/>
    <cellStyle name="Currency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"/>
  <dimension ref="A1:S66"/>
  <sheetViews>
    <sheetView tabSelected="1" zoomScaleSheetLayoutView="100" workbookViewId="0" topLeftCell="A1">
      <selection activeCell="A2" sqref="A2"/>
    </sheetView>
  </sheetViews>
  <sheetFormatPr defaultColWidth="8.796875" defaultRowHeight="14.25"/>
  <cols>
    <col min="1" max="1" width="25.09765625" style="1" customWidth="1"/>
    <col min="2" max="5" width="8.09765625" style="1" customWidth="1"/>
    <col min="6" max="6" width="8.69921875" style="1" customWidth="1"/>
    <col min="7" max="8" width="8.3984375" style="1" customWidth="1"/>
    <col min="9" max="9" width="8.69921875" style="1" customWidth="1"/>
    <col min="10" max="16384" width="9" style="1" customWidth="1"/>
  </cols>
  <sheetData>
    <row r="1" ht="14.25">
      <c r="A1" s="74" t="s">
        <v>39</v>
      </c>
    </row>
    <row r="2" ht="9.75" customHeight="1">
      <c r="A2" s="2"/>
    </row>
    <row r="3" spans="1:9" ht="12.75">
      <c r="A3" s="18" t="s">
        <v>37</v>
      </c>
      <c r="I3" s="22" t="s">
        <v>21</v>
      </c>
    </row>
    <row r="4" spans="1:9" ht="11.25">
      <c r="A4" s="112" t="s">
        <v>1</v>
      </c>
      <c r="B4" s="121" t="s">
        <v>2</v>
      </c>
      <c r="C4" s="121"/>
      <c r="D4" s="121"/>
      <c r="E4" s="122"/>
      <c r="F4" s="121" t="s">
        <v>3</v>
      </c>
      <c r="G4" s="121"/>
      <c r="H4" s="121"/>
      <c r="I4" s="122"/>
    </row>
    <row r="5" spans="1:10" ht="21">
      <c r="A5" s="111"/>
      <c r="B5" s="61" t="s">
        <v>68</v>
      </c>
      <c r="C5" s="61" t="s">
        <v>84</v>
      </c>
      <c r="D5" s="32" t="s">
        <v>86</v>
      </c>
      <c r="E5" s="17" t="s">
        <v>22</v>
      </c>
      <c r="F5" s="61" t="s">
        <v>68</v>
      </c>
      <c r="G5" s="61" t="s">
        <v>84</v>
      </c>
      <c r="H5" s="32" t="s">
        <v>86</v>
      </c>
      <c r="I5" s="17" t="s">
        <v>22</v>
      </c>
      <c r="J5" s="4"/>
    </row>
    <row r="6" spans="1:18" ht="12" customHeight="1">
      <c r="A6" s="50" t="s">
        <v>9</v>
      </c>
      <c r="B6" s="51">
        <v>3903</v>
      </c>
      <c r="C6" s="51">
        <v>3952</v>
      </c>
      <c r="D6" s="52">
        <v>100</v>
      </c>
      <c r="E6" s="53">
        <f>(C6-B6)/B6*100</f>
        <v>1.2554445298488344</v>
      </c>
      <c r="F6" s="51">
        <v>51402</v>
      </c>
      <c r="G6" s="51">
        <v>50391</v>
      </c>
      <c r="H6" s="52">
        <v>100</v>
      </c>
      <c r="I6" s="53">
        <f aca="true" t="shared" si="0" ref="I6:I31">(G6-F6)/F6*100</f>
        <v>-1.9668495389284464</v>
      </c>
      <c r="J6" s="13"/>
      <c r="K6" s="13"/>
      <c r="L6" s="13"/>
      <c r="M6" s="13"/>
      <c r="N6" s="13"/>
      <c r="O6" s="13"/>
      <c r="P6" s="78"/>
      <c r="Q6" s="78"/>
      <c r="R6" s="78"/>
    </row>
    <row r="7" spans="1:19" ht="12" customHeight="1">
      <c r="A7" s="64" t="s">
        <v>46</v>
      </c>
      <c r="B7" s="34">
        <v>297</v>
      </c>
      <c r="C7" s="34">
        <v>304</v>
      </c>
      <c r="D7" s="35">
        <f>C7/C$6*100</f>
        <v>7.6923076923076925</v>
      </c>
      <c r="E7" s="33">
        <f aca="true" t="shared" si="1" ref="E7:E31">(C7-B7)/B7*100</f>
        <v>2.356902356902357</v>
      </c>
      <c r="F7" s="34">
        <v>7684</v>
      </c>
      <c r="G7" s="34">
        <v>7490</v>
      </c>
      <c r="H7" s="35">
        <f aca="true" t="shared" si="2" ref="H7:H31">G7/G$6*100</f>
        <v>14.86376535492449</v>
      </c>
      <c r="I7" s="33">
        <f t="shared" si="0"/>
        <v>-2.5247267048412283</v>
      </c>
      <c r="J7" s="13"/>
      <c r="K7" s="78"/>
      <c r="L7" s="78"/>
      <c r="M7" s="78"/>
      <c r="N7" s="78"/>
      <c r="O7" s="13"/>
      <c r="P7" s="78"/>
      <c r="Q7" s="78"/>
      <c r="R7" s="78"/>
      <c r="S7" s="78"/>
    </row>
    <row r="8" spans="1:19" ht="12" customHeight="1">
      <c r="A8" s="64" t="s">
        <v>47</v>
      </c>
      <c r="B8" s="34">
        <v>204</v>
      </c>
      <c r="C8" s="34">
        <v>212</v>
      </c>
      <c r="D8" s="35">
        <f aca="true" t="shared" si="3" ref="D8:D31">C8/C$6*100</f>
        <v>5.364372469635628</v>
      </c>
      <c r="E8" s="33">
        <f t="shared" si="1"/>
        <v>3.9215686274509802</v>
      </c>
      <c r="F8" s="34">
        <v>2102</v>
      </c>
      <c r="G8" s="34">
        <v>2064</v>
      </c>
      <c r="H8" s="35">
        <f t="shared" si="2"/>
        <v>4.095969518366375</v>
      </c>
      <c r="I8" s="33">
        <f t="shared" si="0"/>
        <v>-1.8078020932445291</v>
      </c>
      <c r="J8" s="13"/>
      <c r="K8" s="78"/>
      <c r="L8" s="78"/>
      <c r="M8" s="78"/>
      <c r="N8" s="78"/>
      <c r="O8" s="13"/>
      <c r="P8" s="78"/>
      <c r="Q8" s="78"/>
      <c r="R8" s="78"/>
      <c r="S8" s="78"/>
    </row>
    <row r="9" spans="1:19" ht="12" customHeight="1">
      <c r="A9" s="64" t="s">
        <v>48</v>
      </c>
      <c r="B9" s="114">
        <v>13</v>
      </c>
      <c r="C9" s="114">
        <v>13</v>
      </c>
      <c r="D9" s="115">
        <f t="shared" si="3"/>
        <v>0.3289473684210526</v>
      </c>
      <c r="E9" s="116">
        <f t="shared" si="1"/>
        <v>0</v>
      </c>
      <c r="F9" s="114" t="s">
        <v>27</v>
      </c>
      <c r="G9" s="114">
        <v>33</v>
      </c>
      <c r="H9" s="115">
        <v>0.1</v>
      </c>
      <c r="I9" s="116" t="s">
        <v>83</v>
      </c>
      <c r="J9" s="13"/>
      <c r="K9" s="78"/>
      <c r="L9" s="78"/>
      <c r="M9" s="78"/>
      <c r="N9" s="78"/>
      <c r="O9" s="13"/>
      <c r="P9" s="78"/>
      <c r="Q9" s="78"/>
      <c r="R9" s="78"/>
      <c r="S9" s="78"/>
    </row>
    <row r="10" spans="1:19" ht="10.5" customHeight="1">
      <c r="A10" s="64" t="s">
        <v>23</v>
      </c>
      <c r="B10" s="114"/>
      <c r="C10" s="114"/>
      <c r="D10" s="115"/>
      <c r="E10" s="116"/>
      <c r="F10" s="114"/>
      <c r="G10" s="114"/>
      <c r="H10" s="115"/>
      <c r="I10" s="116"/>
      <c r="J10" s="13"/>
      <c r="K10" s="78"/>
      <c r="L10" s="78"/>
      <c r="M10" s="78"/>
      <c r="N10" s="78"/>
      <c r="O10" s="13"/>
      <c r="P10" s="78"/>
      <c r="Q10" s="78"/>
      <c r="R10" s="78"/>
      <c r="S10" s="78"/>
    </row>
    <row r="11" spans="1:19" ht="12" customHeight="1">
      <c r="A11" s="64" t="s">
        <v>49</v>
      </c>
      <c r="B11" s="34">
        <v>47</v>
      </c>
      <c r="C11" s="34">
        <v>48</v>
      </c>
      <c r="D11" s="35">
        <f t="shared" si="3"/>
        <v>1.214574898785425</v>
      </c>
      <c r="E11" s="33">
        <f t="shared" si="1"/>
        <v>2.127659574468085</v>
      </c>
      <c r="F11" s="34">
        <v>233</v>
      </c>
      <c r="G11" s="34">
        <v>211</v>
      </c>
      <c r="H11" s="35">
        <f t="shared" si="2"/>
        <v>0.41872556607330674</v>
      </c>
      <c r="I11" s="33">
        <f t="shared" si="0"/>
        <v>-9.44206008583691</v>
      </c>
      <c r="J11" s="13"/>
      <c r="K11" s="78"/>
      <c r="L11" s="78"/>
      <c r="M11" s="78"/>
      <c r="N11" s="78"/>
      <c r="O11" s="13"/>
      <c r="P11" s="78"/>
      <c r="Q11" s="78"/>
      <c r="R11" s="78"/>
      <c r="S11" s="78"/>
    </row>
    <row r="12" spans="1:19" ht="12" customHeight="1">
      <c r="A12" s="64" t="s">
        <v>50</v>
      </c>
      <c r="B12" s="34">
        <v>286</v>
      </c>
      <c r="C12" s="34">
        <v>291</v>
      </c>
      <c r="D12" s="35">
        <f t="shared" si="3"/>
        <v>7.363360323886639</v>
      </c>
      <c r="E12" s="33">
        <f t="shared" si="1"/>
        <v>1.7482517482517483</v>
      </c>
      <c r="F12" s="34">
        <v>2284</v>
      </c>
      <c r="G12" s="34">
        <v>2208</v>
      </c>
      <c r="H12" s="35">
        <f t="shared" si="2"/>
        <v>4.3817348336012385</v>
      </c>
      <c r="I12" s="33">
        <f t="shared" si="0"/>
        <v>-3.327495621716287</v>
      </c>
      <c r="J12" s="13"/>
      <c r="K12" s="78"/>
      <c r="L12" s="78"/>
      <c r="M12" s="78"/>
      <c r="N12" s="78"/>
      <c r="O12" s="13"/>
      <c r="P12" s="78"/>
      <c r="Q12" s="78"/>
      <c r="R12" s="78"/>
      <c r="S12" s="78"/>
    </row>
    <row r="13" spans="1:19" ht="12" customHeight="1">
      <c r="A13" s="64" t="s">
        <v>51</v>
      </c>
      <c r="B13" s="34">
        <v>731</v>
      </c>
      <c r="C13" s="34">
        <v>736</v>
      </c>
      <c r="D13" s="35">
        <f t="shared" si="3"/>
        <v>18.62348178137652</v>
      </c>
      <c r="E13" s="33">
        <f t="shared" si="1"/>
        <v>0.6839945280437756</v>
      </c>
      <c r="F13" s="34">
        <v>2775</v>
      </c>
      <c r="G13" s="34">
        <v>2544</v>
      </c>
      <c r="H13" s="35">
        <f t="shared" si="2"/>
        <v>5.048520569149253</v>
      </c>
      <c r="I13" s="33">
        <f t="shared" si="0"/>
        <v>-8.324324324324325</v>
      </c>
      <c r="J13" s="13"/>
      <c r="K13" s="78"/>
      <c r="L13" s="78"/>
      <c r="M13" s="78"/>
      <c r="N13" s="78"/>
      <c r="O13" s="13"/>
      <c r="P13" s="78"/>
      <c r="Q13" s="78"/>
      <c r="R13" s="78"/>
      <c r="S13" s="78"/>
    </row>
    <row r="14" spans="1:19" ht="12" customHeight="1">
      <c r="A14" s="64" t="s">
        <v>52</v>
      </c>
      <c r="B14" s="34">
        <v>119</v>
      </c>
      <c r="C14" s="34">
        <v>122</v>
      </c>
      <c r="D14" s="35">
        <f t="shared" si="3"/>
        <v>3.0870445344129553</v>
      </c>
      <c r="E14" s="33">
        <f t="shared" si="1"/>
        <v>2.5210084033613445</v>
      </c>
      <c r="F14" s="34">
        <v>2328</v>
      </c>
      <c r="G14" s="34">
        <v>2438</v>
      </c>
      <c r="H14" s="35">
        <f t="shared" si="2"/>
        <v>4.838165545434701</v>
      </c>
      <c r="I14" s="33">
        <f t="shared" si="0"/>
        <v>4.725085910652921</v>
      </c>
      <c r="J14" s="13"/>
      <c r="K14" s="78"/>
      <c r="L14" s="78"/>
      <c r="M14" s="78"/>
      <c r="N14" s="78"/>
      <c r="O14" s="13"/>
      <c r="P14" s="78"/>
      <c r="Q14" s="78"/>
      <c r="R14" s="78"/>
      <c r="S14" s="78"/>
    </row>
    <row r="15" spans="1:19" ht="12" customHeight="1">
      <c r="A15" s="64" t="s">
        <v>72</v>
      </c>
      <c r="B15" s="34">
        <v>315</v>
      </c>
      <c r="C15" s="34">
        <v>321</v>
      </c>
      <c r="D15" s="35">
        <f t="shared" si="3"/>
        <v>8.12246963562753</v>
      </c>
      <c r="E15" s="33">
        <f t="shared" si="1"/>
        <v>1.9047619047619049</v>
      </c>
      <c r="F15" s="34">
        <v>3469</v>
      </c>
      <c r="G15" s="34">
        <v>3230</v>
      </c>
      <c r="H15" s="35">
        <f t="shared" si="2"/>
        <v>6.409874779226449</v>
      </c>
      <c r="I15" s="33">
        <f t="shared" si="0"/>
        <v>-6.8895935428077255</v>
      </c>
      <c r="J15" s="13"/>
      <c r="K15" s="78"/>
      <c r="L15" s="78"/>
      <c r="M15" s="78"/>
      <c r="N15" s="78"/>
      <c r="O15" s="13"/>
      <c r="P15" s="78"/>
      <c r="Q15" s="78"/>
      <c r="R15" s="78"/>
      <c r="S15" s="78"/>
    </row>
    <row r="16" spans="1:19" ht="12" customHeight="1">
      <c r="A16" s="64" t="s">
        <v>53</v>
      </c>
      <c r="B16" s="34">
        <v>32</v>
      </c>
      <c r="C16" s="34">
        <v>31</v>
      </c>
      <c r="D16" s="35">
        <f t="shared" si="3"/>
        <v>0.784412955465587</v>
      </c>
      <c r="E16" s="33">
        <f t="shared" si="1"/>
        <v>-3.125</v>
      </c>
      <c r="F16" s="34">
        <v>1893</v>
      </c>
      <c r="G16" s="34">
        <v>1932</v>
      </c>
      <c r="H16" s="35">
        <f t="shared" si="2"/>
        <v>3.834017979401084</v>
      </c>
      <c r="I16" s="33">
        <f t="shared" si="0"/>
        <v>2.0602218700475436</v>
      </c>
      <c r="J16" s="13"/>
      <c r="K16" s="78"/>
      <c r="L16" s="78"/>
      <c r="M16" s="78"/>
      <c r="N16" s="78"/>
      <c r="O16" s="13"/>
      <c r="P16" s="78"/>
      <c r="Q16" s="78"/>
      <c r="R16" s="78"/>
      <c r="S16" s="78"/>
    </row>
    <row r="17" spans="1:19" ht="12" customHeight="1">
      <c r="A17" s="64" t="s">
        <v>54</v>
      </c>
      <c r="B17" s="36">
        <v>3</v>
      </c>
      <c r="C17" s="36">
        <v>3</v>
      </c>
      <c r="D17" s="35">
        <f t="shared" si="3"/>
        <v>0.07591093117408906</v>
      </c>
      <c r="E17" s="33">
        <f t="shared" si="1"/>
        <v>0</v>
      </c>
      <c r="F17" s="36" t="s">
        <v>78</v>
      </c>
      <c r="G17" s="36">
        <v>140</v>
      </c>
      <c r="H17" s="35">
        <v>0.3</v>
      </c>
      <c r="I17" s="33" t="s">
        <v>78</v>
      </c>
      <c r="J17" s="13"/>
      <c r="K17" s="78"/>
      <c r="L17" s="78"/>
      <c r="M17" s="78"/>
      <c r="N17" s="78"/>
      <c r="O17" s="13"/>
      <c r="P17" s="78"/>
      <c r="Q17" s="78"/>
      <c r="R17" s="78"/>
      <c r="S17" s="78"/>
    </row>
    <row r="18" spans="1:19" ht="12" customHeight="1">
      <c r="A18" s="64" t="s">
        <v>55</v>
      </c>
      <c r="B18" s="34">
        <v>135</v>
      </c>
      <c r="C18" s="34">
        <v>135</v>
      </c>
      <c r="D18" s="35">
        <f t="shared" si="3"/>
        <v>3.4159919028340084</v>
      </c>
      <c r="E18" s="33">
        <f t="shared" si="1"/>
        <v>0</v>
      </c>
      <c r="F18" s="34">
        <v>1975</v>
      </c>
      <c r="G18" s="34">
        <v>1859</v>
      </c>
      <c r="H18" s="35">
        <f t="shared" si="2"/>
        <v>3.6891508404278546</v>
      </c>
      <c r="I18" s="33">
        <f t="shared" si="0"/>
        <v>-5.8734177215189876</v>
      </c>
      <c r="J18" s="13"/>
      <c r="K18" s="78"/>
      <c r="L18" s="78"/>
      <c r="M18" s="78"/>
      <c r="N18" s="78"/>
      <c r="O18" s="13"/>
      <c r="P18" s="78"/>
      <c r="Q18" s="78"/>
      <c r="R18" s="78"/>
      <c r="S18" s="78"/>
    </row>
    <row r="19" spans="1:19" ht="12" customHeight="1">
      <c r="A19" s="64" t="s">
        <v>56</v>
      </c>
      <c r="B19" s="34">
        <v>80</v>
      </c>
      <c r="C19" s="34">
        <v>72</v>
      </c>
      <c r="D19" s="35">
        <f t="shared" si="3"/>
        <v>1.8218623481781375</v>
      </c>
      <c r="E19" s="33">
        <f t="shared" si="1"/>
        <v>-10</v>
      </c>
      <c r="F19" s="34">
        <v>393</v>
      </c>
      <c r="G19" s="34">
        <v>302</v>
      </c>
      <c r="H19" s="35">
        <f t="shared" si="2"/>
        <v>0.599313369450894</v>
      </c>
      <c r="I19" s="33">
        <f t="shared" si="0"/>
        <v>-23.155216284987276</v>
      </c>
      <c r="J19" s="13"/>
      <c r="K19" s="78"/>
      <c r="L19" s="78"/>
      <c r="M19" s="78"/>
      <c r="N19" s="78"/>
      <c r="O19" s="13"/>
      <c r="P19" s="78"/>
      <c r="Q19" s="78"/>
      <c r="R19" s="78"/>
      <c r="S19" s="78"/>
    </row>
    <row r="20" spans="1:19" ht="12" customHeight="1">
      <c r="A20" s="64" t="s">
        <v>57</v>
      </c>
      <c r="B20" s="34">
        <v>23</v>
      </c>
      <c r="C20" s="34">
        <v>24</v>
      </c>
      <c r="D20" s="35">
        <f t="shared" si="3"/>
        <v>0.6072874493927125</v>
      </c>
      <c r="E20" s="33">
        <f t="shared" si="1"/>
        <v>4.3478260869565215</v>
      </c>
      <c r="F20" s="34">
        <v>231</v>
      </c>
      <c r="G20" s="34">
        <v>236</v>
      </c>
      <c r="H20" s="35">
        <f t="shared" si="2"/>
        <v>0.46833759996824825</v>
      </c>
      <c r="I20" s="33">
        <v>2.2</v>
      </c>
      <c r="J20" s="13"/>
      <c r="K20" s="78"/>
      <c r="L20" s="78"/>
      <c r="M20" s="78"/>
      <c r="N20" s="78"/>
      <c r="O20" s="13"/>
      <c r="P20" s="78"/>
      <c r="Q20" s="78"/>
      <c r="R20" s="78"/>
      <c r="S20" s="78"/>
    </row>
    <row r="21" spans="1:19" ht="12" customHeight="1">
      <c r="A21" s="64" t="s">
        <v>58</v>
      </c>
      <c r="B21" s="34">
        <v>53</v>
      </c>
      <c r="C21" s="34">
        <v>56</v>
      </c>
      <c r="D21" s="35">
        <f t="shared" si="3"/>
        <v>1.417004048582996</v>
      </c>
      <c r="E21" s="33">
        <f t="shared" si="1"/>
        <v>5.660377358490567</v>
      </c>
      <c r="F21" s="34">
        <v>576</v>
      </c>
      <c r="G21" s="34">
        <v>602</v>
      </c>
      <c r="H21" s="35">
        <f t="shared" si="2"/>
        <v>1.1946577761901926</v>
      </c>
      <c r="I21" s="33">
        <f t="shared" si="0"/>
        <v>4.513888888888888</v>
      </c>
      <c r="J21" s="13"/>
      <c r="K21" s="78"/>
      <c r="L21" s="78"/>
      <c r="M21" s="78"/>
      <c r="N21" s="78"/>
      <c r="O21" s="13"/>
      <c r="P21" s="78"/>
      <c r="Q21" s="78"/>
      <c r="R21" s="78"/>
      <c r="S21" s="78"/>
    </row>
    <row r="22" spans="1:19" ht="12" customHeight="1">
      <c r="A22" s="64" t="s">
        <v>59</v>
      </c>
      <c r="B22" s="34">
        <v>35</v>
      </c>
      <c r="C22" s="34">
        <v>37</v>
      </c>
      <c r="D22" s="35">
        <f t="shared" si="3"/>
        <v>0.9362348178137652</v>
      </c>
      <c r="E22" s="33">
        <f t="shared" si="1"/>
        <v>5.714285714285714</v>
      </c>
      <c r="F22" s="34">
        <v>596</v>
      </c>
      <c r="G22" s="34">
        <v>620</v>
      </c>
      <c r="H22" s="35">
        <f t="shared" si="2"/>
        <v>1.2303784405945506</v>
      </c>
      <c r="I22" s="33">
        <f t="shared" si="0"/>
        <v>4.026845637583892</v>
      </c>
      <c r="J22" s="13"/>
      <c r="K22" s="78"/>
      <c r="L22" s="78"/>
      <c r="M22" s="78"/>
      <c r="N22" s="78"/>
      <c r="O22" s="13"/>
      <c r="P22" s="78"/>
      <c r="Q22" s="78"/>
      <c r="R22" s="78"/>
      <c r="S22" s="78"/>
    </row>
    <row r="23" spans="1:19" ht="12" customHeight="1">
      <c r="A23" s="64" t="s">
        <v>60</v>
      </c>
      <c r="B23" s="34">
        <v>20</v>
      </c>
      <c r="C23" s="34">
        <v>22</v>
      </c>
      <c r="D23" s="35">
        <f t="shared" si="3"/>
        <v>0.5566801619433198</v>
      </c>
      <c r="E23" s="33">
        <f t="shared" si="1"/>
        <v>10</v>
      </c>
      <c r="F23" s="34">
        <v>606</v>
      </c>
      <c r="G23" s="34">
        <v>580</v>
      </c>
      <c r="H23" s="35">
        <f t="shared" si="2"/>
        <v>1.150999186362644</v>
      </c>
      <c r="I23" s="33">
        <f t="shared" si="0"/>
        <v>-4.29042904290429</v>
      </c>
      <c r="J23" s="13"/>
      <c r="K23" s="78"/>
      <c r="L23" s="78"/>
      <c r="M23" s="78"/>
      <c r="N23" s="78"/>
      <c r="O23" s="13"/>
      <c r="P23" s="78"/>
      <c r="Q23" s="78"/>
      <c r="R23" s="78"/>
      <c r="S23" s="78"/>
    </row>
    <row r="24" spans="1:19" ht="12" customHeight="1">
      <c r="A24" s="64" t="s">
        <v>61</v>
      </c>
      <c r="B24" s="34">
        <v>499</v>
      </c>
      <c r="C24" s="34">
        <v>501</v>
      </c>
      <c r="D24" s="35">
        <f t="shared" si="3"/>
        <v>12.677125506072876</v>
      </c>
      <c r="E24" s="33">
        <f t="shared" si="1"/>
        <v>0.4008016032064128</v>
      </c>
      <c r="F24" s="34">
        <v>5193</v>
      </c>
      <c r="G24" s="34">
        <v>4895</v>
      </c>
      <c r="H24" s="35">
        <f t="shared" si="2"/>
        <v>9.714036236629557</v>
      </c>
      <c r="I24" s="33">
        <f t="shared" si="0"/>
        <v>-5.738494126709032</v>
      </c>
      <c r="J24" s="13"/>
      <c r="K24" s="78"/>
      <c r="L24" s="78"/>
      <c r="M24" s="78"/>
      <c r="N24" s="78"/>
      <c r="O24" s="13"/>
      <c r="P24" s="78"/>
      <c r="Q24" s="78"/>
      <c r="R24" s="78"/>
      <c r="S24" s="78"/>
    </row>
    <row r="25" spans="1:19" ht="12" customHeight="1">
      <c r="A25" s="64" t="s">
        <v>62</v>
      </c>
      <c r="B25" s="34">
        <v>430</v>
      </c>
      <c r="C25" s="34">
        <v>437</v>
      </c>
      <c r="D25" s="35">
        <f t="shared" si="3"/>
        <v>11.057692307692307</v>
      </c>
      <c r="E25" s="33">
        <f t="shared" si="1"/>
        <v>1.627906976744186</v>
      </c>
      <c r="F25" s="34">
        <v>6316</v>
      </c>
      <c r="G25" s="34">
        <v>6079</v>
      </c>
      <c r="H25" s="35">
        <f t="shared" si="2"/>
        <v>12.063662161893989</v>
      </c>
      <c r="I25" s="33">
        <f t="shared" si="0"/>
        <v>-3.752374920835972</v>
      </c>
      <c r="J25" s="13"/>
      <c r="K25" s="78"/>
      <c r="L25" s="78"/>
      <c r="M25" s="78"/>
      <c r="N25" s="78"/>
      <c r="O25" s="13"/>
      <c r="P25" s="78"/>
      <c r="Q25" s="78"/>
      <c r="R25" s="78"/>
      <c r="S25" s="78"/>
    </row>
    <row r="26" spans="1:19" ht="12" customHeight="1">
      <c r="A26" s="64" t="s">
        <v>63</v>
      </c>
      <c r="B26" s="34">
        <v>139</v>
      </c>
      <c r="C26" s="34">
        <v>134</v>
      </c>
      <c r="D26" s="35">
        <f t="shared" si="3"/>
        <v>3.3906882591093117</v>
      </c>
      <c r="E26" s="33">
        <f t="shared" si="1"/>
        <v>-3.597122302158273</v>
      </c>
      <c r="F26" s="34">
        <v>8036</v>
      </c>
      <c r="G26" s="34">
        <v>7901</v>
      </c>
      <c r="H26" s="35">
        <f t="shared" si="2"/>
        <v>15.679387192157328</v>
      </c>
      <c r="I26" s="33">
        <f t="shared" si="0"/>
        <v>-1.679940268790443</v>
      </c>
      <c r="J26" s="13"/>
      <c r="K26" s="78"/>
      <c r="L26" s="78"/>
      <c r="M26" s="78"/>
      <c r="N26" s="78"/>
      <c r="O26" s="13"/>
      <c r="P26" s="78"/>
      <c r="Q26" s="78"/>
      <c r="R26" s="78"/>
      <c r="S26" s="78"/>
    </row>
    <row r="27" spans="1:19" ht="12" customHeight="1">
      <c r="A27" s="64" t="s">
        <v>44</v>
      </c>
      <c r="B27" s="34">
        <v>9</v>
      </c>
      <c r="C27" s="34">
        <v>9</v>
      </c>
      <c r="D27" s="35">
        <f t="shared" si="3"/>
        <v>0.2277327935222672</v>
      </c>
      <c r="E27" s="33">
        <v>0</v>
      </c>
      <c r="F27" s="36">
        <v>329</v>
      </c>
      <c r="G27" s="36">
        <v>307</v>
      </c>
      <c r="H27" s="35">
        <v>0.6</v>
      </c>
      <c r="I27" s="33">
        <f t="shared" si="0"/>
        <v>-6.68693009118541</v>
      </c>
      <c r="J27" s="13"/>
      <c r="K27" s="78"/>
      <c r="L27" s="78"/>
      <c r="M27" s="78"/>
      <c r="N27" s="78"/>
      <c r="O27" s="13"/>
      <c r="P27" s="78"/>
      <c r="Q27" s="78"/>
      <c r="R27" s="78"/>
      <c r="S27" s="78"/>
    </row>
    <row r="28" spans="1:19" ht="12" customHeight="1">
      <c r="A28" s="64" t="s">
        <v>45</v>
      </c>
      <c r="B28" s="34">
        <v>15</v>
      </c>
      <c r="C28" s="34">
        <v>14</v>
      </c>
      <c r="D28" s="35">
        <f t="shared" si="3"/>
        <v>0.354251012145749</v>
      </c>
      <c r="E28" s="33">
        <v>-6.7</v>
      </c>
      <c r="F28" s="34">
        <v>572</v>
      </c>
      <c r="G28" s="34">
        <v>603</v>
      </c>
      <c r="H28" s="35">
        <f t="shared" si="2"/>
        <v>1.1966422575459903</v>
      </c>
      <c r="I28" s="33">
        <v>5.4</v>
      </c>
      <c r="J28" s="13"/>
      <c r="K28" s="78"/>
      <c r="L28" s="78"/>
      <c r="M28" s="78"/>
      <c r="N28" s="78"/>
      <c r="O28" s="13"/>
      <c r="P28" s="78"/>
      <c r="Q28" s="78"/>
      <c r="R28" s="78"/>
      <c r="S28" s="78"/>
    </row>
    <row r="29" spans="1:19" ht="12" customHeight="1">
      <c r="A29" s="64" t="s">
        <v>64</v>
      </c>
      <c r="B29" s="34">
        <v>89</v>
      </c>
      <c r="C29" s="34">
        <v>92</v>
      </c>
      <c r="D29" s="35">
        <f t="shared" si="3"/>
        <v>2.327935222672065</v>
      </c>
      <c r="E29" s="33">
        <f t="shared" si="1"/>
        <v>3.3707865168539324</v>
      </c>
      <c r="F29" s="34">
        <v>1315</v>
      </c>
      <c r="G29" s="34">
        <v>1385</v>
      </c>
      <c r="H29" s="35">
        <f t="shared" si="2"/>
        <v>2.7485066777797624</v>
      </c>
      <c r="I29" s="33">
        <f t="shared" si="0"/>
        <v>5.323193916349809</v>
      </c>
      <c r="J29" s="13"/>
      <c r="K29" s="78"/>
      <c r="L29" s="78"/>
      <c r="M29" s="78"/>
      <c r="N29" s="78"/>
      <c r="O29" s="13"/>
      <c r="P29" s="78"/>
      <c r="Q29" s="78"/>
      <c r="R29" s="78"/>
      <c r="S29" s="78"/>
    </row>
    <row r="30" spans="1:19" ht="12" customHeight="1">
      <c r="A30" s="64" t="s">
        <v>65</v>
      </c>
      <c r="B30" s="36">
        <v>16</v>
      </c>
      <c r="C30" s="36">
        <v>18</v>
      </c>
      <c r="D30" s="35">
        <f t="shared" si="3"/>
        <v>0.4554655870445344</v>
      </c>
      <c r="E30" s="33">
        <f t="shared" si="1"/>
        <v>12.5</v>
      </c>
      <c r="F30" s="36">
        <v>350</v>
      </c>
      <c r="G30" s="36">
        <v>786</v>
      </c>
      <c r="H30" s="35">
        <f t="shared" si="2"/>
        <v>1.5598023456569625</v>
      </c>
      <c r="I30" s="33">
        <f t="shared" si="0"/>
        <v>124.57142857142858</v>
      </c>
      <c r="J30" s="13"/>
      <c r="K30" s="78"/>
      <c r="L30" s="78"/>
      <c r="M30" s="78"/>
      <c r="N30" s="78"/>
      <c r="O30" s="13"/>
      <c r="P30" s="78"/>
      <c r="Q30" s="78"/>
      <c r="R30" s="78"/>
      <c r="S30" s="78"/>
    </row>
    <row r="31" spans="1:19" ht="12" customHeight="1">
      <c r="A31" s="66" t="s">
        <v>66</v>
      </c>
      <c r="B31" s="38">
        <v>313</v>
      </c>
      <c r="C31" s="38">
        <v>320</v>
      </c>
      <c r="D31" s="39">
        <f t="shared" si="3"/>
        <v>8.097165991902834</v>
      </c>
      <c r="E31" s="40">
        <f t="shared" si="1"/>
        <v>2.2364217252396164</v>
      </c>
      <c r="F31" s="38">
        <v>2059</v>
      </c>
      <c r="G31" s="38">
        <v>1946</v>
      </c>
      <c r="H31" s="39">
        <f t="shared" si="2"/>
        <v>3.8618007183822507</v>
      </c>
      <c r="I31" s="40">
        <f t="shared" si="0"/>
        <v>-5.488101019912579</v>
      </c>
      <c r="J31" s="13"/>
      <c r="K31" s="78"/>
      <c r="L31" s="78"/>
      <c r="M31" s="78"/>
      <c r="N31" s="78"/>
      <c r="O31" s="13"/>
      <c r="P31" s="78"/>
      <c r="Q31" s="78"/>
      <c r="R31" s="78"/>
      <c r="S31" s="78"/>
    </row>
    <row r="32" spans="2:12" ht="9.75" customHeight="1">
      <c r="B32" s="8"/>
      <c r="C32" s="8"/>
      <c r="D32" s="8"/>
      <c r="E32" s="8"/>
      <c r="H32" s="4"/>
      <c r="L32" s="78"/>
    </row>
    <row r="33" spans="1:9" ht="12.75" customHeight="1">
      <c r="A33" s="18" t="s">
        <v>38</v>
      </c>
      <c r="I33" s="22" t="s">
        <v>41</v>
      </c>
    </row>
    <row r="34" spans="1:9" ht="11.25">
      <c r="A34" s="112" t="s">
        <v>1</v>
      </c>
      <c r="B34" s="117" t="s">
        <v>15</v>
      </c>
      <c r="C34" s="118"/>
      <c r="D34" s="118"/>
      <c r="E34" s="119"/>
      <c r="F34" s="117" t="s">
        <v>16</v>
      </c>
      <c r="G34" s="118"/>
      <c r="H34" s="118"/>
      <c r="I34" s="119"/>
    </row>
    <row r="35" spans="1:16" ht="22.5" customHeight="1">
      <c r="A35" s="111"/>
      <c r="B35" s="16" t="s">
        <v>68</v>
      </c>
      <c r="C35" s="16" t="s">
        <v>85</v>
      </c>
      <c r="D35" s="32" t="s">
        <v>86</v>
      </c>
      <c r="E35" s="32" t="s">
        <v>5</v>
      </c>
      <c r="F35" s="31" t="s">
        <v>68</v>
      </c>
      <c r="G35" s="16" t="s">
        <v>84</v>
      </c>
      <c r="H35" s="32" t="s">
        <v>86</v>
      </c>
      <c r="I35" s="32" t="s">
        <v>5</v>
      </c>
      <c r="K35" s="36"/>
      <c r="L35" s="2"/>
      <c r="M35" s="2"/>
      <c r="N35" s="2"/>
      <c r="O35" s="5"/>
      <c r="P35" s="2"/>
    </row>
    <row r="36" spans="1:17" ht="12" customHeight="1">
      <c r="A36" s="54" t="s">
        <v>9</v>
      </c>
      <c r="B36" s="98">
        <v>2106</v>
      </c>
      <c r="C36" s="55">
        <v>1890</v>
      </c>
      <c r="D36" s="52">
        <v>100</v>
      </c>
      <c r="E36" s="56">
        <f>(C36-B36)/B36*100</f>
        <v>-10.256410256410255</v>
      </c>
      <c r="F36" s="57">
        <v>49494</v>
      </c>
      <c r="G36" s="51">
        <v>46173</v>
      </c>
      <c r="H36" s="52">
        <v>100</v>
      </c>
      <c r="I36" s="58">
        <f>(G36-F36)/F36*100</f>
        <v>-6.709904230815857</v>
      </c>
      <c r="K36" s="109"/>
      <c r="L36" s="5"/>
      <c r="M36" s="9"/>
      <c r="N36" s="5"/>
      <c r="O36" s="110"/>
      <c r="P36" s="5"/>
      <c r="Q36" s="8"/>
    </row>
    <row r="37" spans="1:17" ht="12" customHeight="1">
      <c r="A37" s="64" t="s">
        <v>46</v>
      </c>
      <c r="B37" s="41">
        <v>232</v>
      </c>
      <c r="C37" s="41">
        <v>211</v>
      </c>
      <c r="D37" s="35">
        <f>C37/C$36*100</f>
        <v>11.164021164021163</v>
      </c>
      <c r="E37" s="42">
        <f aca="true" t="shared" si="4" ref="E37:E61">(C37-B37)/B37*100</f>
        <v>-9.051724137931034</v>
      </c>
      <c r="F37" s="43">
        <v>7868</v>
      </c>
      <c r="G37" s="34">
        <v>7285</v>
      </c>
      <c r="H37" s="35">
        <f>G37/G$36*100</f>
        <v>15.777618954800424</v>
      </c>
      <c r="I37" s="33">
        <f aca="true" t="shared" si="5" ref="I37:I61">(G37-F37)/F37*100</f>
        <v>-7.4097610574478905</v>
      </c>
      <c r="K37" s="41"/>
      <c r="L37" s="5"/>
      <c r="M37" s="9"/>
      <c r="N37" s="5"/>
      <c r="O37" s="34"/>
      <c r="P37" s="5"/>
      <c r="Q37" s="8"/>
    </row>
    <row r="38" spans="1:17" ht="12" customHeight="1">
      <c r="A38" s="64" t="s">
        <v>47</v>
      </c>
      <c r="B38" s="41">
        <v>131</v>
      </c>
      <c r="C38" s="41">
        <v>124</v>
      </c>
      <c r="D38" s="35">
        <f>C38/C$36*100</f>
        <v>6.56084656084656</v>
      </c>
      <c r="E38" s="42">
        <f t="shared" si="4"/>
        <v>-5.343511450381679</v>
      </c>
      <c r="F38" s="43">
        <v>2098</v>
      </c>
      <c r="G38" s="34">
        <v>1894</v>
      </c>
      <c r="H38" s="35">
        <f>G38/G$36*100</f>
        <v>4.10196435146081</v>
      </c>
      <c r="I38" s="33">
        <f t="shared" si="5"/>
        <v>-9.723546234509056</v>
      </c>
      <c r="K38" s="41"/>
      <c r="L38" s="5"/>
      <c r="M38" s="9"/>
      <c r="N38" s="5"/>
      <c r="O38" s="34"/>
      <c r="P38" s="5"/>
      <c r="Q38" s="8"/>
    </row>
    <row r="39" spans="1:17" ht="12" customHeight="1">
      <c r="A39" s="64" t="s">
        <v>48</v>
      </c>
      <c r="B39" s="120">
        <v>2</v>
      </c>
      <c r="C39" s="120">
        <v>2</v>
      </c>
      <c r="D39" s="115">
        <f aca="true" t="shared" si="6" ref="D39:D47">C39/C$36*100</f>
        <v>0.10582010582010583</v>
      </c>
      <c r="E39" s="123">
        <f t="shared" si="4"/>
        <v>0</v>
      </c>
      <c r="F39" s="113" t="s">
        <v>77</v>
      </c>
      <c r="G39" s="114">
        <v>10</v>
      </c>
      <c r="H39" s="115">
        <v>0</v>
      </c>
      <c r="I39" s="116" t="s">
        <v>42</v>
      </c>
      <c r="K39" s="120"/>
      <c r="L39" s="5"/>
      <c r="M39" s="9"/>
      <c r="N39" s="5"/>
      <c r="O39" s="115"/>
      <c r="P39" s="5"/>
      <c r="Q39" s="8"/>
    </row>
    <row r="40" spans="1:17" ht="10.5" customHeight="1">
      <c r="A40" s="64" t="s">
        <v>23</v>
      </c>
      <c r="B40" s="120"/>
      <c r="C40" s="120"/>
      <c r="D40" s="115">
        <f t="shared" si="6"/>
        <v>0</v>
      </c>
      <c r="E40" s="123" t="e">
        <f t="shared" si="4"/>
        <v>#DIV/0!</v>
      </c>
      <c r="F40" s="113"/>
      <c r="G40" s="114"/>
      <c r="H40" s="115"/>
      <c r="I40" s="116"/>
      <c r="K40" s="120"/>
      <c r="L40" s="5"/>
      <c r="M40" s="9"/>
      <c r="N40" s="5"/>
      <c r="O40" s="115"/>
      <c r="P40" s="5"/>
      <c r="Q40" s="8"/>
    </row>
    <row r="41" spans="1:17" ht="12" customHeight="1">
      <c r="A41" s="64" t="s">
        <v>49</v>
      </c>
      <c r="B41" s="41">
        <v>22</v>
      </c>
      <c r="C41" s="41">
        <v>17</v>
      </c>
      <c r="D41" s="35">
        <f t="shared" si="6"/>
        <v>0.8994708994708994</v>
      </c>
      <c r="E41" s="42">
        <f t="shared" si="4"/>
        <v>-22.727272727272727</v>
      </c>
      <c r="F41" s="43">
        <v>177</v>
      </c>
      <c r="G41" s="34">
        <v>144</v>
      </c>
      <c r="H41" s="35">
        <f aca="true" t="shared" si="7" ref="H41:H46">G41/G$36*100</f>
        <v>0.31187057371190957</v>
      </c>
      <c r="I41" s="33">
        <f t="shared" si="5"/>
        <v>-18.64406779661017</v>
      </c>
      <c r="K41" s="41"/>
      <c r="L41" s="5"/>
      <c r="M41" s="9"/>
      <c r="N41" s="5"/>
      <c r="O41" s="34"/>
      <c r="P41" s="5"/>
      <c r="Q41" s="8"/>
    </row>
    <row r="42" spans="1:17" ht="12" customHeight="1">
      <c r="A42" s="64" t="s">
        <v>50</v>
      </c>
      <c r="B42" s="41">
        <v>133</v>
      </c>
      <c r="C42" s="41">
        <v>117</v>
      </c>
      <c r="D42" s="35">
        <f t="shared" si="6"/>
        <v>6.190476190476191</v>
      </c>
      <c r="E42" s="42">
        <f t="shared" si="4"/>
        <v>-12.030075187969924</v>
      </c>
      <c r="F42" s="43">
        <v>2057</v>
      </c>
      <c r="G42" s="34">
        <v>1877</v>
      </c>
      <c r="H42" s="35">
        <f t="shared" si="7"/>
        <v>4.065146297619822</v>
      </c>
      <c r="I42" s="33">
        <f t="shared" si="5"/>
        <v>-8.750607681088965</v>
      </c>
      <c r="K42" s="41"/>
      <c r="L42" s="5"/>
      <c r="M42" s="9"/>
      <c r="N42" s="5"/>
      <c r="O42" s="34"/>
      <c r="P42" s="5"/>
      <c r="Q42" s="8"/>
    </row>
    <row r="43" spans="1:17" ht="12" customHeight="1">
      <c r="A43" s="64" t="s">
        <v>51</v>
      </c>
      <c r="B43" s="41">
        <v>219</v>
      </c>
      <c r="C43" s="41">
        <v>169</v>
      </c>
      <c r="D43" s="35">
        <f t="shared" si="6"/>
        <v>8.941798941798943</v>
      </c>
      <c r="E43" s="42">
        <f t="shared" si="4"/>
        <v>-22.831050228310502</v>
      </c>
      <c r="F43" s="43">
        <v>2033</v>
      </c>
      <c r="G43" s="34">
        <v>1433</v>
      </c>
      <c r="H43" s="35">
        <f t="shared" si="7"/>
        <v>3.1035453620081</v>
      </c>
      <c r="I43" s="33">
        <f t="shared" si="5"/>
        <v>-29.513034923757992</v>
      </c>
      <c r="K43" s="41"/>
      <c r="L43" s="5"/>
      <c r="M43" s="9"/>
      <c r="N43" s="5"/>
      <c r="O43" s="34"/>
      <c r="P43" s="5"/>
      <c r="Q43" s="8"/>
    </row>
    <row r="44" spans="1:17" ht="12" customHeight="1">
      <c r="A44" s="64" t="s">
        <v>52</v>
      </c>
      <c r="B44" s="41">
        <v>76</v>
      </c>
      <c r="C44" s="41">
        <v>75</v>
      </c>
      <c r="D44" s="35">
        <f t="shared" si="6"/>
        <v>3.968253968253968</v>
      </c>
      <c r="E44" s="42">
        <f t="shared" si="4"/>
        <v>-1.3157894736842104</v>
      </c>
      <c r="F44" s="43">
        <v>2507</v>
      </c>
      <c r="G44" s="34">
        <v>2333</v>
      </c>
      <c r="H44" s="35">
        <f t="shared" si="7"/>
        <v>5.052736447707535</v>
      </c>
      <c r="I44" s="33">
        <f t="shared" si="5"/>
        <v>-6.940566414040686</v>
      </c>
      <c r="K44" s="41"/>
      <c r="L44" s="5"/>
      <c r="M44" s="9"/>
      <c r="N44" s="5"/>
      <c r="O44" s="34"/>
      <c r="P44" s="5"/>
      <c r="Q44" s="8"/>
    </row>
    <row r="45" spans="1:17" ht="12" customHeight="1">
      <c r="A45" s="64" t="s">
        <v>72</v>
      </c>
      <c r="B45" s="41">
        <v>163</v>
      </c>
      <c r="C45" s="41">
        <v>147</v>
      </c>
      <c r="D45" s="35">
        <f t="shared" si="6"/>
        <v>7.777777777777778</v>
      </c>
      <c r="E45" s="42">
        <f t="shared" si="4"/>
        <v>-9.815950920245399</v>
      </c>
      <c r="F45" s="43">
        <v>3302</v>
      </c>
      <c r="G45" s="34">
        <v>2866</v>
      </c>
      <c r="H45" s="35">
        <f t="shared" si="7"/>
        <v>6.2070907240162</v>
      </c>
      <c r="I45" s="33">
        <f t="shared" si="5"/>
        <v>-13.204118715929738</v>
      </c>
      <c r="K45" s="41"/>
      <c r="L45" s="5"/>
      <c r="M45" s="9"/>
      <c r="N45" s="5"/>
      <c r="O45" s="34"/>
      <c r="P45" s="5"/>
      <c r="Q45" s="8"/>
    </row>
    <row r="46" spans="1:17" ht="12" customHeight="1">
      <c r="A46" s="64" t="s">
        <v>53</v>
      </c>
      <c r="B46" s="41">
        <v>28</v>
      </c>
      <c r="C46" s="41">
        <v>26</v>
      </c>
      <c r="D46" s="35">
        <f t="shared" si="6"/>
        <v>1.3756613756613756</v>
      </c>
      <c r="E46" s="42">
        <f t="shared" si="4"/>
        <v>-7.142857142857142</v>
      </c>
      <c r="F46" s="43">
        <v>2005</v>
      </c>
      <c r="G46" s="34">
        <v>1922</v>
      </c>
      <c r="H46" s="35">
        <f t="shared" si="7"/>
        <v>4.162605851904793</v>
      </c>
      <c r="I46" s="33">
        <f t="shared" si="5"/>
        <v>-4.139650872817955</v>
      </c>
      <c r="K46" s="41"/>
      <c r="L46" s="5"/>
      <c r="M46" s="9"/>
      <c r="N46" s="5"/>
      <c r="O46" s="34"/>
      <c r="P46" s="5"/>
      <c r="Q46" s="8"/>
    </row>
    <row r="47" spans="1:17" ht="12" customHeight="1">
      <c r="A47" s="64" t="s">
        <v>54</v>
      </c>
      <c r="B47" s="44">
        <v>3</v>
      </c>
      <c r="C47" s="44">
        <v>3</v>
      </c>
      <c r="D47" s="35">
        <f t="shared" si="6"/>
        <v>0.15873015873015872</v>
      </c>
      <c r="E47" s="42">
        <f t="shared" si="4"/>
        <v>0</v>
      </c>
      <c r="F47" s="45" t="s">
        <v>78</v>
      </c>
      <c r="G47" s="36">
        <v>50</v>
      </c>
      <c r="H47" s="35">
        <v>0.1</v>
      </c>
      <c r="I47" s="33" t="s">
        <v>42</v>
      </c>
      <c r="K47" s="44"/>
      <c r="L47" s="5"/>
      <c r="M47" s="9"/>
      <c r="N47" s="5"/>
      <c r="O47" s="35"/>
      <c r="P47" s="5"/>
      <c r="Q47" s="8"/>
    </row>
    <row r="48" spans="1:17" ht="12" customHeight="1">
      <c r="A48" s="64" t="s">
        <v>55</v>
      </c>
      <c r="B48" s="41">
        <v>99</v>
      </c>
      <c r="C48" s="41">
        <v>92</v>
      </c>
      <c r="D48" s="35">
        <f aca="true" t="shared" si="8" ref="D48:D60">C48/C$36*100</f>
        <v>4.867724867724868</v>
      </c>
      <c r="E48" s="42">
        <f t="shared" si="4"/>
        <v>-7.07070707070707</v>
      </c>
      <c r="F48" s="43">
        <v>1528</v>
      </c>
      <c r="G48" s="34">
        <v>1859</v>
      </c>
      <c r="H48" s="35">
        <f aca="true" t="shared" si="9" ref="H48:H60">G48/G$36*100</f>
        <v>4.026162475905832</v>
      </c>
      <c r="I48" s="33">
        <f t="shared" si="5"/>
        <v>21.662303664921467</v>
      </c>
      <c r="K48" s="41"/>
      <c r="L48" s="5"/>
      <c r="M48" s="9"/>
      <c r="N48" s="5"/>
      <c r="O48" s="34"/>
      <c r="P48" s="5"/>
      <c r="Q48" s="8"/>
    </row>
    <row r="49" spans="1:17" ht="12" customHeight="1">
      <c r="A49" s="64" t="s">
        <v>56</v>
      </c>
      <c r="B49" s="41">
        <v>30</v>
      </c>
      <c r="C49" s="41">
        <v>20</v>
      </c>
      <c r="D49" s="35">
        <f t="shared" si="8"/>
        <v>1.0582010582010581</v>
      </c>
      <c r="E49" s="42">
        <f t="shared" si="4"/>
        <v>-33.33333333333333</v>
      </c>
      <c r="F49" s="43">
        <v>337</v>
      </c>
      <c r="G49" s="34">
        <v>200</v>
      </c>
      <c r="H49" s="35">
        <f t="shared" si="9"/>
        <v>0.43315357459987436</v>
      </c>
      <c r="I49" s="33">
        <f t="shared" si="5"/>
        <v>-40.652818991097924</v>
      </c>
      <c r="K49" s="41"/>
      <c r="L49" s="5"/>
      <c r="M49" s="9"/>
      <c r="N49" s="5"/>
      <c r="O49" s="34"/>
      <c r="P49" s="5"/>
      <c r="Q49" s="8"/>
    </row>
    <row r="50" spans="1:17" ht="12" customHeight="1">
      <c r="A50" s="64" t="s">
        <v>57</v>
      </c>
      <c r="B50" s="41">
        <v>12</v>
      </c>
      <c r="C50" s="41">
        <v>12</v>
      </c>
      <c r="D50" s="35">
        <f t="shared" si="8"/>
        <v>0.6349206349206349</v>
      </c>
      <c r="E50" s="42">
        <f t="shared" si="4"/>
        <v>0</v>
      </c>
      <c r="F50" s="43">
        <v>239</v>
      </c>
      <c r="G50" s="34">
        <v>208</v>
      </c>
      <c r="H50" s="35">
        <f t="shared" si="9"/>
        <v>0.4504797175838694</v>
      </c>
      <c r="I50" s="33">
        <f t="shared" si="5"/>
        <v>-12.97071129707113</v>
      </c>
      <c r="K50" s="41"/>
      <c r="L50" s="5"/>
      <c r="M50" s="9"/>
      <c r="N50" s="5"/>
      <c r="O50" s="34"/>
      <c r="P50" s="5"/>
      <c r="Q50" s="8"/>
    </row>
    <row r="51" spans="1:17" ht="12" customHeight="1">
      <c r="A51" s="64" t="s">
        <v>58</v>
      </c>
      <c r="B51" s="41">
        <v>35</v>
      </c>
      <c r="C51" s="41">
        <v>35</v>
      </c>
      <c r="D51" s="35">
        <f t="shared" si="8"/>
        <v>1.8518518518518516</v>
      </c>
      <c r="E51" s="42">
        <f t="shared" si="4"/>
        <v>0</v>
      </c>
      <c r="F51" s="43">
        <v>596</v>
      </c>
      <c r="G51" s="34">
        <v>556</v>
      </c>
      <c r="H51" s="35">
        <f t="shared" si="9"/>
        <v>1.2041669373876507</v>
      </c>
      <c r="I51" s="33">
        <f t="shared" si="5"/>
        <v>-6.7114093959731544</v>
      </c>
      <c r="K51" s="41"/>
      <c r="L51" s="5"/>
      <c r="M51" s="9"/>
      <c r="N51" s="5"/>
      <c r="O51" s="34"/>
      <c r="P51" s="5"/>
      <c r="Q51" s="8"/>
    </row>
    <row r="52" spans="1:17" ht="12" customHeight="1">
      <c r="A52" s="64" t="s">
        <v>59</v>
      </c>
      <c r="B52" s="41">
        <v>24</v>
      </c>
      <c r="C52" s="41">
        <v>23</v>
      </c>
      <c r="D52" s="35">
        <f t="shared" si="8"/>
        <v>1.216931216931217</v>
      </c>
      <c r="E52" s="42">
        <f t="shared" si="4"/>
        <v>-4.166666666666666</v>
      </c>
      <c r="F52" s="43">
        <v>401</v>
      </c>
      <c r="G52" s="34">
        <v>588</v>
      </c>
      <c r="H52" s="35">
        <f t="shared" si="9"/>
        <v>1.2734715093236306</v>
      </c>
      <c r="I52" s="33">
        <f t="shared" si="5"/>
        <v>46.633416458852864</v>
      </c>
      <c r="K52" s="41"/>
      <c r="L52" s="5"/>
      <c r="M52" s="9"/>
      <c r="N52" s="5"/>
      <c r="O52" s="34"/>
      <c r="P52" s="5"/>
      <c r="Q52" s="8"/>
    </row>
    <row r="53" spans="1:17" ht="12" customHeight="1">
      <c r="A53" s="64" t="s">
        <v>60</v>
      </c>
      <c r="B53" s="41">
        <v>15</v>
      </c>
      <c r="C53" s="41">
        <v>12</v>
      </c>
      <c r="D53" s="35">
        <f t="shared" si="8"/>
        <v>0.6349206349206349</v>
      </c>
      <c r="E53" s="42">
        <f t="shared" si="4"/>
        <v>-20</v>
      </c>
      <c r="F53" s="43">
        <v>560</v>
      </c>
      <c r="G53" s="34">
        <v>561</v>
      </c>
      <c r="H53" s="35">
        <f t="shared" si="9"/>
        <v>1.2149957767526476</v>
      </c>
      <c r="I53" s="33">
        <f t="shared" si="5"/>
        <v>0.17857142857142858</v>
      </c>
      <c r="K53" s="41"/>
      <c r="L53" s="5"/>
      <c r="M53" s="9"/>
      <c r="N53" s="5"/>
      <c r="O53" s="34"/>
      <c r="P53" s="5"/>
      <c r="Q53" s="8"/>
    </row>
    <row r="54" spans="1:17" ht="12" customHeight="1">
      <c r="A54" s="64" t="s">
        <v>61</v>
      </c>
      <c r="B54" s="41">
        <v>310</v>
      </c>
      <c r="C54" s="41">
        <v>280</v>
      </c>
      <c r="D54" s="35">
        <f t="shared" si="8"/>
        <v>14.814814814814813</v>
      </c>
      <c r="E54" s="42">
        <f t="shared" si="4"/>
        <v>-9.67741935483871</v>
      </c>
      <c r="F54" s="43">
        <v>4912</v>
      </c>
      <c r="G54" s="34">
        <v>4421</v>
      </c>
      <c r="H54" s="35">
        <f t="shared" si="9"/>
        <v>9.574859766530224</v>
      </c>
      <c r="I54" s="33">
        <f t="shared" si="5"/>
        <v>-9.995928338762216</v>
      </c>
      <c r="K54" s="41"/>
      <c r="L54" s="5"/>
      <c r="M54" s="9"/>
      <c r="N54" s="5"/>
      <c r="O54" s="34"/>
      <c r="P54" s="5"/>
      <c r="Q54" s="8"/>
    </row>
    <row r="55" spans="1:17" ht="12" customHeight="1">
      <c r="A55" s="64" t="s">
        <v>62</v>
      </c>
      <c r="B55" s="41">
        <v>249</v>
      </c>
      <c r="C55" s="41">
        <v>234</v>
      </c>
      <c r="D55" s="35">
        <f t="shared" si="8"/>
        <v>12.380952380952381</v>
      </c>
      <c r="E55" s="42">
        <f t="shared" si="4"/>
        <v>-6.024096385542169</v>
      </c>
      <c r="F55" s="43">
        <v>6060</v>
      </c>
      <c r="G55" s="34">
        <v>5634</v>
      </c>
      <c r="H55" s="35">
        <f t="shared" si="9"/>
        <v>12.201936196478462</v>
      </c>
      <c r="I55" s="33">
        <f t="shared" si="5"/>
        <v>-7.029702970297031</v>
      </c>
      <c r="K55" s="41"/>
      <c r="L55" s="5"/>
      <c r="M55" s="9"/>
      <c r="N55" s="5"/>
      <c r="O55" s="34"/>
      <c r="P55" s="5"/>
      <c r="Q55" s="8"/>
    </row>
    <row r="56" spans="1:17" ht="12" customHeight="1">
      <c r="A56" s="64" t="s">
        <v>63</v>
      </c>
      <c r="B56" s="41">
        <v>105</v>
      </c>
      <c r="C56" s="41">
        <v>92</v>
      </c>
      <c r="D56" s="35">
        <f t="shared" si="8"/>
        <v>4.867724867724868</v>
      </c>
      <c r="E56" s="42">
        <f t="shared" si="4"/>
        <v>-12.380952380952381</v>
      </c>
      <c r="F56" s="43">
        <v>7845</v>
      </c>
      <c r="G56" s="34">
        <v>7811</v>
      </c>
      <c r="H56" s="35">
        <f t="shared" si="9"/>
        <v>16.916812855998096</v>
      </c>
      <c r="I56" s="33">
        <f t="shared" si="5"/>
        <v>-0.4333970681963034</v>
      </c>
      <c r="K56" s="41"/>
      <c r="L56" s="5"/>
      <c r="M56" s="9"/>
      <c r="N56" s="5"/>
      <c r="O56" s="34"/>
      <c r="P56" s="5"/>
      <c r="Q56" s="8"/>
    </row>
    <row r="57" spans="1:17" ht="12" customHeight="1">
      <c r="A57" s="64" t="s">
        <v>44</v>
      </c>
      <c r="B57" s="41">
        <v>8</v>
      </c>
      <c r="C57" s="41">
        <v>8</v>
      </c>
      <c r="D57" s="35">
        <f t="shared" si="8"/>
        <v>0.4232804232804233</v>
      </c>
      <c r="E57" s="42">
        <v>0</v>
      </c>
      <c r="F57" s="45">
        <v>431</v>
      </c>
      <c r="G57" s="36">
        <v>305</v>
      </c>
      <c r="H57" s="35">
        <v>0.7</v>
      </c>
      <c r="I57" s="33">
        <f t="shared" si="5"/>
        <v>-29.23433874709977</v>
      </c>
      <c r="K57" s="41"/>
      <c r="L57" s="5"/>
      <c r="M57" s="9"/>
      <c r="N57" s="5"/>
      <c r="O57" s="35"/>
      <c r="P57" s="5"/>
      <c r="Q57" s="8"/>
    </row>
    <row r="58" spans="1:17" ht="12" customHeight="1">
      <c r="A58" s="64" t="s">
        <v>45</v>
      </c>
      <c r="B58" s="41">
        <v>14</v>
      </c>
      <c r="C58" s="41">
        <v>12</v>
      </c>
      <c r="D58" s="35">
        <f t="shared" si="8"/>
        <v>0.6349206349206349</v>
      </c>
      <c r="E58" s="42">
        <v>-14.3</v>
      </c>
      <c r="F58" s="45" t="s">
        <v>83</v>
      </c>
      <c r="G58" s="36">
        <v>597</v>
      </c>
      <c r="H58" s="35">
        <v>1.3</v>
      </c>
      <c r="I58" s="33" t="s">
        <v>27</v>
      </c>
      <c r="K58" s="41"/>
      <c r="L58" s="5"/>
      <c r="M58" s="9"/>
      <c r="N58" s="5"/>
      <c r="O58" s="35"/>
      <c r="P58" s="5"/>
      <c r="Q58" s="8"/>
    </row>
    <row r="59" spans="1:17" ht="12" customHeight="1">
      <c r="A59" s="64" t="s">
        <v>64</v>
      </c>
      <c r="B59" s="41">
        <v>59</v>
      </c>
      <c r="C59" s="41">
        <v>55</v>
      </c>
      <c r="D59" s="35">
        <f t="shared" si="8"/>
        <v>2.91005291005291</v>
      </c>
      <c r="E59" s="42">
        <f t="shared" si="4"/>
        <v>-6.779661016949152</v>
      </c>
      <c r="F59" s="43">
        <v>1537</v>
      </c>
      <c r="G59" s="34">
        <v>1306</v>
      </c>
      <c r="H59" s="35">
        <f t="shared" si="9"/>
        <v>2.8284928421371798</v>
      </c>
      <c r="I59" s="33">
        <f t="shared" si="5"/>
        <v>-15.029277813923228</v>
      </c>
      <c r="K59" s="41"/>
      <c r="L59" s="5"/>
      <c r="M59" s="9"/>
      <c r="N59" s="5"/>
      <c r="O59" s="34"/>
      <c r="P59" s="5"/>
      <c r="Q59" s="8"/>
    </row>
    <row r="60" spans="1:17" ht="12" customHeight="1">
      <c r="A60" s="64" t="s">
        <v>65</v>
      </c>
      <c r="B60" s="41">
        <v>14</v>
      </c>
      <c r="C60" s="41">
        <v>15</v>
      </c>
      <c r="D60" s="35">
        <f t="shared" si="8"/>
        <v>0.7936507936507936</v>
      </c>
      <c r="E60" s="42">
        <f t="shared" si="4"/>
        <v>7.142857142857142</v>
      </c>
      <c r="F60" s="45">
        <v>719</v>
      </c>
      <c r="G60" s="36">
        <v>781</v>
      </c>
      <c r="H60" s="35">
        <f t="shared" si="9"/>
        <v>1.6914647088125094</v>
      </c>
      <c r="I60" s="33">
        <f t="shared" si="5"/>
        <v>8.6230876216968</v>
      </c>
      <c r="K60" s="41"/>
      <c r="L60" s="5"/>
      <c r="M60" s="9"/>
      <c r="N60" s="5"/>
      <c r="O60" s="36"/>
      <c r="P60" s="5"/>
      <c r="Q60" s="8"/>
    </row>
    <row r="61" spans="1:17" ht="12" customHeight="1">
      <c r="A61" s="66" t="s">
        <v>66</v>
      </c>
      <c r="B61" s="46">
        <v>123</v>
      </c>
      <c r="C61" s="46">
        <v>109</v>
      </c>
      <c r="D61" s="39">
        <f>C61/C$36*100</f>
        <v>5.767195767195767</v>
      </c>
      <c r="E61" s="47">
        <f t="shared" si="4"/>
        <v>-11.38211382113821</v>
      </c>
      <c r="F61" s="48">
        <v>1686</v>
      </c>
      <c r="G61" s="38">
        <v>1532</v>
      </c>
      <c r="H61" s="39">
        <f>G61/G$36*100</f>
        <v>3.317956381435038</v>
      </c>
      <c r="I61" s="40">
        <f t="shared" si="5"/>
        <v>-9.134045077105576</v>
      </c>
      <c r="K61" s="41"/>
      <c r="L61" s="5"/>
      <c r="M61" s="9"/>
      <c r="N61" s="5"/>
      <c r="O61" s="34"/>
      <c r="P61" s="5"/>
      <c r="Q61" s="8"/>
    </row>
    <row r="62" spans="1:16" ht="12.75" customHeight="1">
      <c r="A62" s="29"/>
      <c r="B62" s="30"/>
      <c r="C62" s="30"/>
      <c r="D62" s="30"/>
      <c r="E62" s="30"/>
      <c r="F62" s="30"/>
      <c r="G62" s="30"/>
      <c r="H62" s="28"/>
      <c r="I62" s="29"/>
      <c r="K62" s="4"/>
      <c r="L62" s="5"/>
      <c r="M62" s="5"/>
      <c r="N62" s="5"/>
      <c r="O62" s="5"/>
      <c r="P62" s="5"/>
    </row>
    <row r="63" spans="1:16" ht="12.75" customHeight="1">
      <c r="A63" s="29"/>
      <c r="B63" s="29"/>
      <c r="C63" s="29"/>
      <c r="D63" s="29"/>
      <c r="E63" s="29"/>
      <c r="F63" s="29"/>
      <c r="G63" s="29"/>
      <c r="H63" s="29"/>
      <c r="I63" s="29"/>
      <c r="L63" s="2"/>
      <c r="M63" s="2"/>
      <c r="N63" s="2"/>
      <c r="O63" s="2"/>
      <c r="P63" s="2"/>
    </row>
    <row r="64" spans="1:9" ht="12.75" customHeight="1">
      <c r="A64" s="29"/>
      <c r="B64" s="29"/>
      <c r="C64" s="29"/>
      <c r="D64" s="29"/>
      <c r="E64" s="29"/>
      <c r="F64" s="29"/>
      <c r="G64" s="29"/>
      <c r="H64" s="29"/>
      <c r="I64" s="29"/>
    </row>
    <row r="65" spans="1:9" ht="12.75" customHeight="1">
      <c r="A65" s="29"/>
      <c r="B65" s="29"/>
      <c r="C65" s="29"/>
      <c r="D65" s="29"/>
      <c r="E65" s="29"/>
      <c r="F65" s="29"/>
      <c r="G65" s="29"/>
      <c r="H65" s="29"/>
      <c r="I65" s="29"/>
    </row>
    <row r="66" spans="1:9" ht="12.75" customHeight="1">
      <c r="A66" s="29"/>
      <c r="B66" s="29"/>
      <c r="C66" s="29"/>
      <c r="D66" s="29"/>
      <c r="E66" s="29"/>
      <c r="F66" s="29"/>
      <c r="G66" s="29"/>
      <c r="H66" s="29"/>
      <c r="I66" s="29"/>
    </row>
    <row r="67" ht="12.75" customHeight="1"/>
    <row r="68" ht="12.75" customHeight="1"/>
    <row r="69" ht="12.75" customHeight="1"/>
    <row r="70" ht="12.7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</sheetData>
  <mergeCells count="24">
    <mergeCell ref="K39:K40"/>
    <mergeCell ref="O39:O40"/>
    <mergeCell ref="F4:I4"/>
    <mergeCell ref="B4:E4"/>
    <mergeCell ref="H9:H10"/>
    <mergeCell ref="I9:I10"/>
    <mergeCell ref="B39:B40"/>
    <mergeCell ref="C39:C40"/>
    <mergeCell ref="D39:D40"/>
    <mergeCell ref="E39:E40"/>
    <mergeCell ref="A4:A5"/>
    <mergeCell ref="A34:A35"/>
    <mergeCell ref="B34:E34"/>
    <mergeCell ref="F34:I34"/>
    <mergeCell ref="B9:B10"/>
    <mergeCell ref="C9:C10"/>
    <mergeCell ref="D9:D10"/>
    <mergeCell ref="E9:E10"/>
    <mergeCell ref="F9:F10"/>
    <mergeCell ref="G9:G10"/>
    <mergeCell ref="F39:F40"/>
    <mergeCell ref="G39:G40"/>
    <mergeCell ref="H39:H40"/>
    <mergeCell ref="I39:I40"/>
  </mergeCells>
  <printOptions/>
  <pageMargins left="0.6692913385826772" right="0.6692913385826772" top="0.9055118110236221" bottom="0.9055118110236221" header="0.5118110236220472" footer="0.5118110236220472"/>
  <pageSetup horizontalDpi="300" verticalDpi="300" orientation="portrait" paperSize="9" scale="98" r:id="rId1"/>
  <headerFooter alignWithMargins="0">
    <oddFooter>&amp;C-23-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"/>
  <dimension ref="A1:O66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09765625" style="1" customWidth="1"/>
    <col min="2" max="2" width="9.19921875" style="1" customWidth="1"/>
    <col min="3" max="3" width="9.8984375" style="1" customWidth="1"/>
    <col min="4" max="4" width="8.3984375" style="1" customWidth="1"/>
    <col min="5" max="5" width="8.5" style="1" customWidth="1"/>
    <col min="6" max="6" width="8.3984375" style="1" customWidth="1"/>
    <col min="7" max="9" width="8.09765625" style="1" customWidth="1"/>
    <col min="10" max="16384" width="9" style="1" customWidth="1"/>
  </cols>
  <sheetData>
    <row r="1" ht="14.25">
      <c r="A1" s="27"/>
    </row>
    <row r="2" ht="11.25">
      <c r="A2" s="2"/>
    </row>
    <row r="3" spans="1:9" ht="12.75">
      <c r="A3" s="18" t="s">
        <v>79</v>
      </c>
      <c r="I3" s="22" t="s">
        <v>28</v>
      </c>
    </row>
    <row r="4" spans="1:9" ht="11.25">
      <c r="A4" s="112" t="s">
        <v>1</v>
      </c>
      <c r="B4" s="121" t="s">
        <v>24</v>
      </c>
      <c r="C4" s="121"/>
      <c r="D4" s="121"/>
      <c r="E4" s="122"/>
      <c r="F4" s="121" t="s">
        <v>25</v>
      </c>
      <c r="G4" s="121"/>
      <c r="H4" s="121"/>
      <c r="I4" s="122"/>
    </row>
    <row r="5" spans="1:10" ht="21">
      <c r="A5" s="111"/>
      <c r="B5" s="16" t="s">
        <v>68</v>
      </c>
      <c r="C5" s="16" t="s">
        <v>84</v>
      </c>
      <c r="D5" s="32" t="s">
        <v>86</v>
      </c>
      <c r="E5" s="17" t="s">
        <v>22</v>
      </c>
      <c r="F5" s="16" t="s">
        <v>68</v>
      </c>
      <c r="G5" s="16" t="s">
        <v>84</v>
      </c>
      <c r="H5" s="32" t="s">
        <v>86</v>
      </c>
      <c r="I5" s="17" t="s">
        <v>22</v>
      </c>
      <c r="J5" s="4"/>
    </row>
    <row r="6" spans="1:15" ht="12" customHeight="1">
      <c r="A6" s="50" t="s">
        <v>9</v>
      </c>
      <c r="B6" s="51">
        <v>137797151</v>
      </c>
      <c r="C6" s="51">
        <v>140645811</v>
      </c>
      <c r="D6" s="52">
        <v>100</v>
      </c>
      <c r="E6" s="58">
        <f>(C6-B6)/B6*100</f>
        <v>2.0672851211560967</v>
      </c>
      <c r="F6" s="51">
        <v>20239261</v>
      </c>
      <c r="G6" s="51">
        <v>19760079</v>
      </c>
      <c r="H6" s="52">
        <v>100</v>
      </c>
      <c r="I6" s="58">
        <f>(G6-F6)/F6*100</f>
        <v>-2.3675864449793895</v>
      </c>
      <c r="J6" s="13"/>
      <c r="K6" s="13"/>
      <c r="L6" s="13"/>
      <c r="M6" s="13"/>
      <c r="N6" s="13"/>
      <c r="O6" s="13"/>
    </row>
    <row r="7" spans="1:15" ht="12" customHeight="1">
      <c r="A7" s="64" t="s">
        <v>46</v>
      </c>
      <c r="B7" s="34">
        <v>19273815</v>
      </c>
      <c r="C7" s="34">
        <v>18580753</v>
      </c>
      <c r="D7" s="35">
        <f>C7/C$6*100</f>
        <v>13.211024820355297</v>
      </c>
      <c r="E7" s="33">
        <f>(C7-B7)/B7*100</f>
        <v>-3.5958734687450304</v>
      </c>
      <c r="F7" s="34">
        <v>2368293</v>
      </c>
      <c r="G7" s="34">
        <v>2281548</v>
      </c>
      <c r="H7" s="35">
        <f>G7/G$6*100</f>
        <v>11.54624938493414</v>
      </c>
      <c r="I7" s="33">
        <f>(G7-F7)/F7*100</f>
        <v>-3.6627647001447876</v>
      </c>
      <c r="J7" s="13"/>
      <c r="K7" s="13"/>
      <c r="L7" s="13"/>
      <c r="M7" s="13"/>
      <c r="N7" s="13"/>
      <c r="O7" s="13"/>
    </row>
    <row r="8" spans="1:15" ht="12" customHeight="1">
      <c r="A8" s="64" t="s">
        <v>47</v>
      </c>
      <c r="B8" s="34">
        <v>8203778</v>
      </c>
      <c r="C8" s="34">
        <v>8420237</v>
      </c>
      <c r="D8" s="35">
        <f>C8/C$6*100</f>
        <v>5.9868381007095905</v>
      </c>
      <c r="E8" s="33">
        <f>(C8-B8)/B8*100</f>
        <v>2.638528248814144</v>
      </c>
      <c r="F8" s="34">
        <v>794404</v>
      </c>
      <c r="G8" s="34">
        <v>743322</v>
      </c>
      <c r="H8" s="35">
        <f>G8/G$6*100</f>
        <v>3.761735972816708</v>
      </c>
      <c r="I8" s="33">
        <v>-6.4</v>
      </c>
      <c r="J8" s="13"/>
      <c r="K8" s="13"/>
      <c r="L8" s="13"/>
      <c r="M8" s="13"/>
      <c r="N8" s="13"/>
      <c r="O8" s="13"/>
    </row>
    <row r="9" spans="1:15" ht="12" customHeight="1">
      <c r="A9" s="64" t="s">
        <v>48</v>
      </c>
      <c r="B9" s="114" t="s">
        <v>27</v>
      </c>
      <c r="C9" s="114" t="s">
        <v>27</v>
      </c>
      <c r="D9" s="114" t="s">
        <v>27</v>
      </c>
      <c r="E9" s="124" t="s">
        <v>27</v>
      </c>
      <c r="F9" s="114" t="s">
        <v>19</v>
      </c>
      <c r="G9" s="114" t="s">
        <v>19</v>
      </c>
      <c r="H9" s="114" t="s">
        <v>27</v>
      </c>
      <c r="I9" s="124" t="s">
        <v>27</v>
      </c>
      <c r="J9" s="13"/>
      <c r="K9" s="13"/>
      <c r="L9" s="13"/>
      <c r="M9" s="13"/>
      <c r="N9" s="13"/>
      <c r="O9" s="13"/>
    </row>
    <row r="10" spans="1:15" ht="10.5" customHeight="1">
      <c r="A10" s="64" t="s">
        <v>23</v>
      </c>
      <c r="B10" s="114"/>
      <c r="C10" s="114"/>
      <c r="D10" s="114"/>
      <c r="E10" s="124"/>
      <c r="F10" s="114"/>
      <c r="G10" s="114"/>
      <c r="H10" s="114"/>
      <c r="I10" s="124"/>
      <c r="J10" s="13"/>
      <c r="K10" s="13"/>
      <c r="L10" s="13"/>
      <c r="M10" s="13"/>
      <c r="N10" s="13"/>
      <c r="O10" s="13"/>
    </row>
    <row r="11" spans="1:15" ht="12" customHeight="1">
      <c r="A11" s="64" t="s">
        <v>49</v>
      </c>
      <c r="B11" s="34">
        <v>170307</v>
      </c>
      <c r="C11" s="34">
        <v>146158</v>
      </c>
      <c r="D11" s="35">
        <f>C11/C$6*100</f>
        <v>0.1039191988448202</v>
      </c>
      <c r="E11" s="33">
        <f aca="true" t="shared" si="0" ref="E11:E31">(C11-B11)/B11*100</f>
        <v>-14.179687270634794</v>
      </c>
      <c r="F11" s="34">
        <v>50335</v>
      </c>
      <c r="G11" s="34">
        <v>39807</v>
      </c>
      <c r="H11" s="35">
        <f>G11/G$6*100</f>
        <v>0.20145162375109935</v>
      </c>
      <c r="I11" s="33">
        <f>(G11-F11)/F11*100</f>
        <v>-20.915863713122082</v>
      </c>
      <c r="J11" s="13"/>
      <c r="K11" s="13"/>
      <c r="L11" s="13"/>
      <c r="M11" s="13"/>
      <c r="N11" s="13"/>
      <c r="O11" s="13"/>
    </row>
    <row r="12" spans="1:15" ht="12" customHeight="1">
      <c r="A12" s="64" t="s">
        <v>50</v>
      </c>
      <c r="B12" s="34">
        <v>4538179</v>
      </c>
      <c r="C12" s="34">
        <v>4683448</v>
      </c>
      <c r="D12" s="35">
        <f aca="true" t="shared" si="1" ref="D12:D31">C12/C$6*100</f>
        <v>3.329959112681998</v>
      </c>
      <c r="E12" s="33">
        <f t="shared" si="0"/>
        <v>3.2010416512878845</v>
      </c>
      <c r="F12" s="34">
        <v>787800</v>
      </c>
      <c r="G12" s="34">
        <v>740715</v>
      </c>
      <c r="H12" s="35">
        <f aca="true" t="shared" si="2" ref="H12:H31">G12/G$6*100</f>
        <v>3.7485427057250122</v>
      </c>
      <c r="I12" s="33">
        <f aca="true" t="shared" si="3" ref="I12:I31">(G12-F12)/F12*100</f>
        <v>-5.976770753998477</v>
      </c>
      <c r="J12" s="13"/>
      <c r="K12" s="13"/>
      <c r="L12" s="13"/>
      <c r="M12" s="13"/>
      <c r="N12" s="13"/>
      <c r="O12" s="13"/>
    </row>
    <row r="13" spans="1:15" ht="12" customHeight="1">
      <c r="A13" s="64" t="s">
        <v>51</v>
      </c>
      <c r="B13" s="34">
        <v>2050683</v>
      </c>
      <c r="C13" s="34">
        <v>1758705</v>
      </c>
      <c r="D13" s="35">
        <f t="shared" si="1"/>
        <v>1.2504496134620033</v>
      </c>
      <c r="E13" s="33">
        <f t="shared" si="0"/>
        <v>-14.238085554910244</v>
      </c>
      <c r="F13" s="34">
        <v>494224</v>
      </c>
      <c r="G13" s="34">
        <v>408652</v>
      </c>
      <c r="H13" s="35">
        <f t="shared" si="2"/>
        <v>2.068068654988677</v>
      </c>
      <c r="I13" s="33">
        <f t="shared" si="3"/>
        <v>-17.31441613519376</v>
      </c>
      <c r="J13" s="13"/>
      <c r="K13" s="13"/>
      <c r="L13" s="13"/>
      <c r="M13" s="13"/>
      <c r="N13" s="13"/>
      <c r="O13" s="13"/>
    </row>
    <row r="14" spans="1:15" ht="12" customHeight="1">
      <c r="A14" s="64" t="s">
        <v>52</v>
      </c>
      <c r="B14" s="34">
        <v>7210220</v>
      </c>
      <c r="C14" s="34">
        <v>8044300</v>
      </c>
      <c r="D14" s="35">
        <f t="shared" si="1"/>
        <v>5.71954467950702</v>
      </c>
      <c r="E14" s="33">
        <f t="shared" si="0"/>
        <v>11.568024276651753</v>
      </c>
      <c r="F14" s="34">
        <v>1109791</v>
      </c>
      <c r="G14" s="34">
        <v>1161851</v>
      </c>
      <c r="H14" s="35">
        <f t="shared" si="2"/>
        <v>5.879789245781861</v>
      </c>
      <c r="I14" s="33">
        <f t="shared" si="3"/>
        <v>4.690973345431707</v>
      </c>
      <c r="J14" s="13"/>
      <c r="K14" s="13"/>
      <c r="L14" s="13"/>
      <c r="M14" s="13"/>
      <c r="N14" s="13"/>
      <c r="O14" s="13"/>
    </row>
    <row r="15" spans="1:15" ht="12" customHeight="1">
      <c r="A15" s="64" t="s">
        <v>72</v>
      </c>
      <c r="B15" s="34">
        <v>4503190</v>
      </c>
      <c r="C15" s="34">
        <v>4496712</v>
      </c>
      <c r="D15" s="35">
        <f t="shared" si="1"/>
        <v>3.197188716839921</v>
      </c>
      <c r="E15" s="33">
        <f t="shared" si="0"/>
        <v>-0.14385357935152637</v>
      </c>
      <c r="F15" s="34">
        <v>1242031</v>
      </c>
      <c r="G15" s="34">
        <v>1110034</v>
      </c>
      <c r="H15" s="35">
        <f t="shared" si="2"/>
        <v>5.6175585127974434</v>
      </c>
      <c r="I15" s="33">
        <f t="shared" si="3"/>
        <v>-10.6275125178035</v>
      </c>
      <c r="J15" s="13"/>
      <c r="K15" s="13"/>
      <c r="L15" s="13"/>
      <c r="M15" s="13"/>
      <c r="N15" s="13"/>
      <c r="O15" s="13"/>
    </row>
    <row r="16" spans="1:15" ht="12" customHeight="1">
      <c r="A16" s="64" t="s">
        <v>53</v>
      </c>
      <c r="B16" s="34">
        <v>7375171</v>
      </c>
      <c r="C16" s="34">
        <v>7341403</v>
      </c>
      <c r="D16" s="35">
        <f t="shared" si="1"/>
        <v>5.219780772567766</v>
      </c>
      <c r="E16" s="33">
        <f t="shared" si="0"/>
        <v>-0.4578605702837263</v>
      </c>
      <c r="F16" s="34">
        <v>1156583</v>
      </c>
      <c r="G16" s="34">
        <v>1127737</v>
      </c>
      <c r="H16" s="35">
        <f t="shared" si="2"/>
        <v>5.707148235591569</v>
      </c>
      <c r="I16" s="33">
        <f t="shared" si="3"/>
        <v>-2.494070896770919</v>
      </c>
      <c r="J16" s="13"/>
      <c r="K16" s="13"/>
      <c r="L16" s="13"/>
      <c r="M16" s="13"/>
      <c r="N16" s="13"/>
      <c r="O16" s="13"/>
    </row>
    <row r="17" spans="1:15" ht="12" customHeight="1">
      <c r="A17" s="64" t="s">
        <v>54</v>
      </c>
      <c r="B17" s="36" t="s">
        <v>26</v>
      </c>
      <c r="C17" s="36" t="s">
        <v>26</v>
      </c>
      <c r="D17" s="36" t="s">
        <v>26</v>
      </c>
      <c r="E17" s="37" t="s">
        <v>26</v>
      </c>
      <c r="F17" s="36" t="s">
        <v>26</v>
      </c>
      <c r="G17" s="36" t="s">
        <v>26</v>
      </c>
      <c r="H17" s="36" t="s">
        <v>26</v>
      </c>
      <c r="I17" s="37" t="s">
        <v>26</v>
      </c>
      <c r="J17" s="13"/>
      <c r="K17" s="13"/>
      <c r="L17" s="13"/>
      <c r="M17" s="13"/>
      <c r="N17" s="13"/>
      <c r="O17" s="13"/>
    </row>
    <row r="18" spans="1:15" ht="12" customHeight="1">
      <c r="A18" s="64" t="s">
        <v>55</v>
      </c>
      <c r="B18" s="34">
        <v>3548579</v>
      </c>
      <c r="C18" s="34">
        <v>3489466</v>
      </c>
      <c r="D18" s="35">
        <f t="shared" si="1"/>
        <v>2.4810308783387796</v>
      </c>
      <c r="E18" s="33">
        <f t="shared" si="0"/>
        <v>-1.6658217275140275</v>
      </c>
      <c r="F18" s="34">
        <v>599904</v>
      </c>
      <c r="G18" s="34">
        <v>564195</v>
      </c>
      <c r="H18" s="35">
        <f t="shared" si="2"/>
        <v>2.855226439125066</v>
      </c>
      <c r="I18" s="33">
        <f t="shared" si="3"/>
        <v>-5.9524523923827815</v>
      </c>
      <c r="J18" s="13"/>
      <c r="K18" s="13"/>
      <c r="L18" s="13"/>
      <c r="M18" s="13"/>
      <c r="N18" s="13"/>
      <c r="O18" s="13"/>
    </row>
    <row r="19" spans="1:15" ht="12" customHeight="1">
      <c r="A19" s="64" t="s">
        <v>56</v>
      </c>
      <c r="B19" s="34">
        <v>423947</v>
      </c>
      <c r="C19" s="34">
        <v>360341</v>
      </c>
      <c r="D19" s="35">
        <f t="shared" si="1"/>
        <v>0.2562045733448826</v>
      </c>
      <c r="E19" s="33">
        <v>-15</v>
      </c>
      <c r="F19" s="34">
        <v>74303</v>
      </c>
      <c r="G19" s="34">
        <v>49162</v>
      </c>
      <c r="H19" s="35">
        <f t="shared" si="2"/>
        <v>0.2487945518841296</v>
      </c>
      <c r="I19" s="99">
        <v>-33.8</v>
      </c>
      <c r="J19" s="13"/>
      <c r="K19" s="13"/>
      <c r="L19" s="13"/>
      <c r="M19" s="13"/>
      <c r="N19" s="13"/>
      <c r="O19" s="13"/>
    </row>
    <row r="20" spans="1:15" ht="12" customHeight="1">
      <c r="A20" s="64" t="s">
        <v>57</v>
      </c>
      <c r="B20" s="34">
        <v>326269</v>
      </c>
      <c r="C20" s="34">
        <v>340525</v>
      </c>
      <c r="D20" s="35">
        <f t="shared" si="1"/>
        <v>0.24211528063214058</v>
      </c>
      <c r="E20" s="33">
        <f t="shared" si="0"/>
        <v>4.369400709230726</v>
      </c>
      <c r="F20" s="34">
        <v>52985</v>
      </c>
      <c r="G20" s="34">
        <v>59117</v>
      </c>
      <c r="H20" s="35">
        <f t="shared" si="2"/>
        <v>0.2991739051245696</v>
      </c>
      <c r="I20" s="33">
        <f t="shared" si="3"/>
        <v>11.573086722657354</v>
      </c>
      <c r="J20" s="13"/>
      <c r="K20" s="13"/>
      <c r="L20" s="13"/>
      <c r="M20" s="13"/>
      <c r="N20" s="13"/>
      <c r="O20" s="13"/>
    </row>
    <row r="21" spans="1:15" ht="12" customHeight="1">
      <c r="A21" s="64" t="s">
        <v>58</v>
      </c>
      <c r="B21" s="34">
        <v>1611003</v>
      </c>
      <c r="C21" s="34">
        <v>1465086</v>
      </c>
      <c r="D21" s="35">
        <f t="shared" si="1"/>
        <v>1.0416847750979232</v>
      </c>
      <c r="E21" s="33">
        <f t="shared" si="0"/>
        <v>-9.057525032541838</v>
      </c>
      <c r="F21" s="34">
        <v>229239</v>
      </c>
      <c r="G21" s="34">
        <v>231403</v>
      </c>
      <c r="H21" s="35">
        <f t="shared" si="2"/>
        <v>1.1710631318832276</v>
      </c>
      <c r="I21" s="33">
        <f t="shared" si="3"/>
        <v>0.9439929505886868</v>
      </c>
      <c r="J21" s="13"/>
      <c r="K21" s="13"/>
      <c r="L21" s="13"/>
      <c r="M21" s="13"/>
      <c r="N21" s="13"/>
      <c r="O21" s="13"/>
    </row>
    <row r="22" spans="1:15" ht="12" customHeight="1">
      <c r="A22" s="64" t="s">
        <v>59</v>
      </c>
      <c r="B22" s="34">
        <v>1248214</v>
      </c>
      <c r="C22" s="34">
        <v>1515887</v>
      </c>
      <c r="D22" s="35">
        <f t="shared" si="1"/>
        <v>1.0778045853068459</v>
      </c>
      <c r="E22" s="33">
        <f t="shared" si="0"/>
        <v>21.44447987284232</v>
      </c>
      <c r="F22" s="34">
        <v>262055</v>
      </c>
      <c r="G22" s="34">
        <v>275372</v>
      </c>
      <c r="H22" s="35">
        <f t="shared" si="2"/>
        <v>1.3935774244627261</v>
      </c>
      <c r="I22" s="33">
        <f t="shared" si="3"/>
        <v>5.0817576462956255</v>
      </c>
      <c r="J22" s="13"/>
      <c r="K22" s="13"/>
      <c r="L22" s="13"/>
      <c r="M22" s="13"/>
      <c r="N22" s="13"/>
      <c r="O22" s="13"/>
    </row>
    <row r="23" spans="1:15" ht="12" customHeight="1">
      <c r="A23" s="64" t="s">
        <v>60</v>
      </c>
      <c r="B23" s="34">
        <v>1771496</v>
      </c>
      <c r="C23" s="34">
        <v>2065944</v>
      </c>
      <c r="D23" s="35">
        <f t="shared" si="1"/>
        <v>1.4688983520454797</v>
      </c>
      <c r="E23" s="33">
        <f t="shared" si="0"/>
        <v>16.621431829369076</v>
      </c>
      <c r="F23" s="34">
        <v>301567</v>
      </c>
      <c r="G23" s="34">
        <v>294850</v>
      </c>
      <c r="H23" s="35">
        <f t="shared" si="2"/>
        <v>1.492149904866271</v>
      </c>
      <c r="I23" s="33">
        <f t="shared" si="3"/>
        <v>-2.2273657263560005</v>
      </c>
      <c r="J23" s="13"/>
      <c r="K23" s="13"/>
      <c r="L23" s="13"/>
      <c r="M23" s="13"/>
      <c r="N23" s="13"/>
      <c r="O23" s="13"/>
    </row>
    <row r="24" spans="1:15" ht="12" customHeight="1">
      <c r="A24" s="64" t="s">
        <v>61</v>
      </c>
      <c r="B24" s="34">
        <v>9711932</v>
      </c>
      <c r="C24" s="34">
        <v>8821707</v>
      </c>
      <c r="D24" s="35">
        <f t="shared" si="1"/>
        <v>6.272285635297023</v>
      </c>
      <c r="E24" s="33">
        <f t="shared" si="0"/>
        <v>-9.166301823365322</v>
      </c>
      <c r="F24" s="34">
        <v>1865573</v>
      </c>
      <c r="G24" s="34">
        <v>1742524</v>
      </c>
      <c r="H24" s="35">
        <f t="shared" si="2"/>
        <v>8.818406039773425</v>
      </c>
      <c r="I24" s="33">
        <f t="shared" si="3"/>
        <v>-6.59577513182277</v>
      </c>
      <c r="J24" s="13"/>
      <c r="K24" s="13"/>
      <c r="L24" s="13"/>
      <c r="M24" s="13"/>
      <c r="N24" s="13"/>
      <c r="O24" s="13"/>
    </row>
    <row r="25" spans="1:15" ht="12" customHeight="1">
      <c r="A25" s="64" t="s">
        <v>62</v>
      </c>
      <c r="B25" s="34">
        <v>12876702</v>
      </c>
      <c r="C25" s="34">
        <v>13580014</v>
      </c>
      <c r="D25" s="35">
        <f t="shared" si="1"/>
        <v>9.655469937885316</v>
      </c>
      <c r="E25" s="33">
        <f t="shared" si="0"/>
        <v>5.4618954449671975</v>
      </c>
      <c r="F25" s="34">
        <v>2747262</v>
      </c>
      <c r="G25" s="34">
        <v>2634649</v>
      </c>
      <c r="H25" s="35">
        <f t="shared" si="2"/>
        <v>13.333190621353285</v>
      </c>
      <c r="I25" s="33">
        <f t="shared" si="3"/>
        <v>-4.0990993942332405</v>
      </c>
      <c r="J25" s="13"/>
      <c r="K25" s="13"/>
      <c r="L25" s="13"/>
      <c r="M25" s="13"/>
      <c r="N25" s="13"/>
      <c r="O25" s="13"/>
    </row>
    <row r="26" spans="1:15" ht="12" customHeight="1">
      <c r="A26" s="64" t="s">
        <v>63</v>
      </c>
      <c r="B26" s="34">
        <v>42225626</v>
      </c>
      <c r="C26" s="34">
        <v>43923103</v>
      </c>
      <c r="D26" s="35">
        <f t="shared" si="1"/>
        <v>31.229584932323366</v>
      </c>
      <c r="E26" s="33">
        <f t="shared" si="0"/>
        <v>4.0200161863793324</v>
      </c>
      <c r="F26" s="34">
        <v>4457714</v>
      </c>
      <c r="G26" s="34">
        <v>4449878</v>
      </c>
      <c r="H26" s="35">
        <f t="shared" si="2"/>
        <v>22.519535473517085</v>
      </c>
      <c r="I26" s="33">
        <f t="shared" si="3"/>
        <v>-0.1757851670160984</v>
      </c>
      <c r="J26" s="13"/>
      <c r="K26" s="13"/>
      <c r="L26" s="13"/>
      <c r="M26" s="13"/>
      <c r="N26" s="13"/>
      <c r="O26" s="13"/>
    </row>
    <row r="27" spans="1:15" ht="12" customHeight="1">
      <c r="A27" s="64" t="s">
        <v>44</v>
      </c>
      <c r="B27" s="36">
        <v>1180060</v>
      </c>
      <c r="C27" s="36">
        <v>1165117</v>
      </c>
      <c r="D27" s="35">
        <f t="shared" si="1"/>
        <v>0.8284050493334636</v>
      </c>
      <c r="E27" s="33">
        <f t="shared" si="0"/>
        <v>-1.2662915444977374</v>
      </c>
      <c r="F27" s="36">
        <v>146308</v>
      </c>
      <c r="G27" s="36">
        <v>146454</v>
      </c>
      <c r="H27" s="35">
        <f t="shared" si="2"/>
        <v>0.741161004467644</v>
      </c>
      <c r="I27" s="33">
        <f t="shared" si="3"/>
        <v>0.09978948519561474</v>
      </c>
      <c r="J27" s="13"/>
      <c r="K27" s="13"/>
      <c r="L27" s="13"/>
      <c r="M27" s="13"/>
      <c r="N27" s="13"/>
      <c r="O27" s="13"/>
    </row>
    <row r="28" spans="1:15" ht="12" customHeight="1">
      <c r="A28" s="64" t="s">
        <v>45</v>
      </c>
      <c r="B28" s="35" t="s">
        <v>83</v>
      </c>
      <c r="C28" s="36">
        <v>747756</v>
      </c>
      <c r="D28" s="35">
        <f t="shared" si="1"/>
        <v>0.5316589201508461</v>
      </c>
      <c r="E28" s="33" t="s">
        <v>83</v>
      </c>
      <c r="F28" s="35" t="s">
        <v>83</v>
      </c>
      <c r="G28" s="36">
        <v>230725</v>
      </c>
      <c r="H28" s="35">
        <f t="shared" si="2"/>
        <v>1.1676319715118548</v>
      </c>
      <c r="I28" s="33" t="s">
        <v>83</v>
      </c>
      <c r="J28" s="13"/>
      <c r="K28" s="13"/>
      <c r="L28" s="13"/>
      <c r="M28" s="13"/>
      <c r="N28" s="13"/>
      <c r="O28" s="13"/>
    </row>
    <row r="29" spans="1:15" ht="12" customHeight="1">
      <c r="A29" s="64" t="s">
        <v>64</v>
      </c>
      <c r="B29" s="34">
        <v>3618196</v>
      </c>
      <c r="C29" s="34">
        <v>3846790</v>
      </c>
      <c r="D29" s="35">
        <f t="shared" si="1"/>
        <v>2.735090346914065</v>
      </c>
      <c r="E29" s="33">
        <f t="shared" si="0"/>
        <v>6.317899859487988</v>
      </c>
      <c r="F29" s="34">
        <v>508192</v>
      </c>
      <c r="G29" s="34">
        <v>511551</v>
      </c>
      <c r="H29" s="35">
        <f t="shared" si="2"/>
        <v>2.5888105002009354</v>
      </c>
      <c r="I29" s="33">
        <f t="shared" si="3"/>
        <v>0.6609706567596499</v>
      </c>
      <c r="J29" s="13"/>
      <c r="K29" s="13"/>
      <c r="L29" s="13"/>
      <c r="M29" s="13"/>
      <c r="N29" s="13"/>
      <c r="O29" s="13"/>
    </row>
    <row r="30" spans="1:15" ht="12" customHeight="1">
      <c r="A30" s="64" t="s">
        <v>65</v>
      </c>
      <c r="B30" s="36">
        <v>711297</v>
      </c>
      <c r="C30" s="36">
        <v>1753422</v>
      </c>
      <c r="D30" s="35">
        <f t="shared" si="1"/>
        <v>1.246693369346066</v>
      </c>
      <c r="E30" s="33">
        <f t="shared" si="0"/>
        <v>146.51052935693528</v>
      </c>
      <c r="F30" s="36">
        <v>157664</v>
      </c>
      <c r="G30" s="36">
        <v>368075</v>
      </c>
      <c r="H30" s="35">
        <f t="shared" si="2"/>
        <v>1.8627202856830685</v>
      </c>
      <c r="I30" s="33">
        <f t="shared" si="3"/>
        <v>133.4553227115892</v>
      </c>
      <c r="J30" s="13"/>
      <c r="K30" s="13"/>
      <c r="L30" s="13"/>
      <c r="M30" s="13"/>
      <c r="N30" s="13"/>
      <c r="O30" s="13"/>
    </row>
    <row r="31" spans="1:15" ht="12" customHeight="1">
      <c r="A31" s="66" t="s">
        <v>66</v>
      </c>
      <c r="B31" s="38">
        <v>4409690</v>
      </c>
      <c r="C31" s="38">
        <v>3936180</v>
      </c>
      <c r="D31" s="39">
        <f t="shared" si="1"/>
        <v>2.7986471634053856</v>
      </c>
      <c r="E31" s="40">
        <f t="shared" si="0"/>
        <v>-10.737943030008912</v>
      </c>
      <c r="F31" s="38">
        <v>582393</v>
      </c>
      <c r="G31" s="38">
        <v>558841</v>
      </c>
      <c r="H31" s="39">
        <f t="shared" si="2"/>
        <v>2.8281314057499465</v>
      </c>
      <c r="I31" s="40">
        <f t="shared" si="3"/>
        <v>-4.0440046497811615</v>
      </c>
      <c r="J31" s="13"/>
      <c r="K31" s="13"/>
      <c r="L31" s="13"/>
      <c r="M31" s="13"/>
      <c r="N31" s="13"/>
      <c r="O31" s="13"/>
    </row>
    <row r="32" spans="2:8" ht="12.75" customHeight="1">
      <c r="B32" s="8"/>
      <c r="C32" s="8"/>
      <c r="D32" s="8"/>
      <c r="E32" s="8"/>
      <c r="H32" s="4"/>
    </row>
    <row r="33" s="15" customFormat="1" ht="12.75" customHeight="1">
      <c r="I33" s="20"/>
    </row>
    <row r="34" spans="1:6" ht="11.25">
      <c r="A34" s="112" t="s">
        <v>1</v>
      </c>
      <c r="B34" s="117" t="s">
        <v>29</v>
      </c>
      <c r="C34" s="118"/>
      <c r="D34" s="118"/>
      <c r="E34" s="118"/>
      <c r="F34" s="3"/>
    </row>
    <row r="35" spans="1:6" ht="22.5" customHeight="1">
      <c r="A35" s="111"/>
      <c r="B35" s="16" t="s">
        <v>68</v>
      </c>
      <c r="C35" s="16" t="s">
        <v>84</v>
      </c>
      <c r="D35" s="32" t="s">
        <v>87</v>
      </c>
      <c r="E35" s="49" t="s">
        <v>5</v>
      </c>
      <c r="F35" s="3"/>
    </row>
    <row r="36" spans="1:6" ht="12" customHeight="1">
      <c r="A36" s="50" t="s">
        <v>9</v>
      </c>
      <c r="B36" s="55">
        <v>73763322</v>
      </c>
      <c r="C36" s="55">
        <v>78113437</v>
      </c>
      <c r="D36" s="52">
        <v>100</v>
      </c>
      <c r="E36" s="58">
        <f>(C36-B36)/B36*100</f>
        <v>5.897395727377896</v>
      </c>
      <c r="F36" s="3"/>
    </row>
    <row r="37" spans="1:6" ht="12" customHeight="1">
      <c r="A37" s="64" t="s">
        <v>46</v>
      </c>
      <c r="B37" s="41">
        <v>12691467</v>
      </c>
      <c r="C37" s="41">
        <v>12758224</v>
      </c>
      <c r="D37" s="35">
        <v>16.3</v>
      </c>
      <c r="E37" s="33">
        <f>(C37-B37)/B37*100</f>
        <v>0.5259990826907559</v>
      </c>
      <c r="F37" s="3"/>
    </row>
    <row r="38" spans="1:6" ht="12" customHeight="1">
      <c r="A38" s="64" t="s">
        <v>47</v>
      </c>
      <c r="B38" s="41">
        <v>5956689</v>
      </c>
      <c r="C38" s="41">
        <v>6290797</v>
      </c>
      <c r="D38" s="35">
        <v>8.1</v>
      </c>
      <c r="E38" s="33">
        <f>(C38-B38)/B38*100</f>
        <v>5.608954907667666</v>
      </c>
      <c r="F38" s="3"/>
    </row>
    <row r="39" spans="1:6" ht="12" customHeight="1">
      <c r="A39" s="64" t="s">
        <v>48</v>
      </c>
      <c r="B39" s="120" t="s">
        <v>30</v>
      </c>
      <c r="C39" s="120" t="s">
        <v>30</v>
      </c>
      <c r="D39" s="115" t="s">
        <v>30</v>
      </c>
      <c r="E39" s="116" t="s">
        <v>30</v>
      </c>
      <c r="F39" s="3"/>
    </row>
    <row r="40" spans="1:6" ht="10.5" customHeight="1">
      <c r="A40" s="64" t="s">
        <v>23</v>
      </c>
      <c r="B40" s="120"/>
      <c r="C40" s="120"/>
      <c r="D40" s="115"/>
      <c r="E40" s="116"/>
      <c r="F40" s="3"/>
    </row>
    <row r="41" spans="1:6" ht="12" customHeight="1">
      <c r="A41" s="64" t="s">
        <v>49</v>
      </c>
      <c r="B41" s="41">
        <v>72204</v>
      </c>
      <c r="C41" s="41">
        <v>66410</v>
      </c>
      <c r="D41" s="35">
        <v>0.1</v>
      </c>
      <c r="E41" s="33">
        <f aca="true" t="shared" si="4" ref="E41:E61">(C41-B41)/B41*100</f>
        <v>-8.024486178051077</v>
      </c>
      <c r="F41" s="3"/>
    </row>
    <row r="42" spans="1:6" ht="12" customHeight="1">
      <c r="A42" s="64" t="s">
        <v>50</v>
      </c>
      <c r="B42" s="41">
        <v>2931644</v>
      </c>
      <c r="C42" s="41">
        <v>2881019</v>
      </c>
      <c r="D42" s="35">
        <v>3.7</v>
      </c>
      <c r="E42" s="33">
        <f t="shared" si="4"/>
        <v>-1.726846779486186</v>
      </c>
      <c r="F42" s="3"/>
    </row>
    <row r="43" spans="1:6" ht="12" customHeight="1">
      <c r="A43" s="64" t="s">
        <v>51</v>
      </c>
      <c r="B43" s="41">
        <v>1022305</v>
      </c>
      <c r="C43" s="41">
        <v>889232</v>
      </c>
      <c r="D43" s="35">
        <v>1.1</v>
      </c>
      <c r="E43" s="33">
        <f t="shared" si="4"/>
        <v>-13.016956779043436</v>
      </c>
      <c r="F43" s="3"/>
    </row>
    <row r="44" spans="1:6" ht="12" customHeight="1">
      <c r="A44" s="64" t="s">
        <v>52</v>
      </c>
      <c r="B44" s="41">
        <v>4171462</v>
      </c>
      <c r="C44" s="41">
        <v>4136250</v>
      </c>
      <c r="D44" s="35">
        <v>5.3</v>
      </c>
      <c r="E44" s="33">
        <f t="shared" si="4"/>
        <v>-0.8441165231758075</v>
      </c>
      <c r="F44" s="3"/>
    </row>
    <row r="45" spans="1:6" ht="12" customHeight="1">
      <c r="A45" s="64" t="s">
        <v>72</v>
      </c>
      <c r="B45" s="41">
        <v>1950516</v>
      </c>
      <c r="C45" s="41">
        <v>2005386</v>
      </c>
      <c r="D45" s="35">
        <v>2.6</v>
      </c>
      <c r="E45" s="33">
        <f t="shared" si="4"/>
        <v>2.813101763840953</v>
      </c>
      <c r="F45" s="3"/>
    </row>
    <row r="46" spans="1:6" ht="12" customHeight="1">
      <c r="A46" s="64" t="s">
        <v>53</v>
      </c>
      <c r="B46" s="41">
        <v>3843961</v>
      </c>
      <c r="C46" s="41">
        <v>3873392</v>
      </c>
      <c r="D46" s="35">
        <v>5</v>
      </c>
      <c r="E46" s="33">
        <f t="shared" si="4"/>
        <v>0.7656425234283074</v>
      </c>
      <c r="F46" s="3"/>
    </row>
    <row r="47" spans="1:6" ht="12" customHeight="1">
      <c r="A47" s="64" t="s">
        <v>54</v>
      </c>
      <c r="B47" s="44" t="s">
        <v>26</v>
      </c>
      <c r="C47" s="44" t="s">
        <v>26</v>
      </c>
      <c r="D47" s="44" t="s">
        <v>26</v>
      </c>
      <c r="E47" s="73" t="s">
        <v>26</v>
      </c>
      <c r="F47" s="3"/>
    </row>
    <row r="48" spans="1:6" ht="12" customHeight="1">
      <c r="A48" s="64" t="s">
        <v>55</v>
      </c>
      <c r="B48" s="41">
        <v>2132212</v>
      </c>
      <c r="C48" s="41">
        <v>2099840</v>
      </c>
      <c r="D48" s="100">
        <v>2.7</v>
      </c>
      <c r="E48" s="33">
        <f t="shared" si="4"/>
        <v>-1.5182355225465385</v>
      </c>
      <c r="F48" s="3"/>
    </row>
    <row r="49" spans="1:6" ht="12" customHeight="1">
      <c r="A49" s="64" t="s">
        <v>56</v>
      </c>
      <c r="B49" s="41">
        <v>296579</v>
      </c>
      <c r="C49" s="41">
        <v>257229</v>
      </c>
      <c r="D49" s="35">
        <v>0.3</v>
      </c>
      <c r="E49" s="33">
        <v>-13.3</v>
      </c>
      <c r="F49" s="3"/>
    </row>
    <row r="50" spans="1:6" ht="12" customHeight="1">
      <c r="A50" s="64" t="s">
        <v>57</v>
      </c>
      <c r="B50" s="41">
        <v>215991</v>
      </c>
      <c r="C50" s="41">
        <v>176990</v>
      </c>
      <c r="D50" s="35">
        <v>0.2</v>
      </c>
      <c r="E50" s="33">
        <f t="shared" si="4"/>
        <v>-18.056770883972018</v>
      </c>
      <c r="F50" s="3"/>
    </row>
    <row r="51" spans="1:6" ht="12" customHeight="1">
      <c r="A51" s="64" t="s">
        <v>58</v>
      </c>
      <c r="B51" s="41">
        <v>856352</v>
      </c>
      <c r="C51" s="41">
        <v>778001</v>
      </c>
      <c r="D51" s="35">
        <v>1</v>
      </c>
      <c r="E51" s="33">
        <f t="shared" si="4"/>
        <v>-9.149391838869997</v>
      </c>
      <c r="F51" s="3"/>
    </row>
    <row r="52" spans="1:6" ht="12" customHeight="1">
      <c r="A52" s="64" t="s">
        <v>59</v>
      </c>
      <c r="B52" s="41">
        <v>799148</v>
      </c>
      <c r="C52" s="41">
        <v>1076495</v>
      </c>
      <c r="D52" s="35">
        <v>1.4</v>
      </c>
      <c r="E52" s="33">
        <f t="shared" si="4"/>
        <v>34.70533618303494</v>
      </c>
      <c r="F52" s="3"/>
    </row>
    <row r="53" spans="1:6" ht="12" customHeight="1">
      <c r="A53" s="64" t="s">
        <v>60</v>
      </c>
      <c r="B53" s="41">
        <v>958096</v>
      </c>
      <c r="C53" s="41">
        <v>1018237</v>
      </c>
      <c r="D53" s="35">
        <v>1.3</v>
      </c>
      <c r="E53" s="33">
        <f t="shared" si="4"/>
        <v>6.277137155358127</v>
      </c>
      <c r="F53" s="3"/>
    </row>
    <row r="54" spans="1:6" ht="12" customHeight="1">
      <c r="A54" s="64" t="s">
        <v>61</v>
      </c>
      <c r="B54" s="41">
        <v>5378791</v>
      </c>
      <c r="C54" s="41">
        <v>4894034</v>
      </c>
      <c r="D54" s="35">
        <v>6.3</v>
      </c>
      <c r="E54" s="33">
        <f t="shared" si="4"/>
        <v>-9.012378432253643</v>
      </c>
      <c r="F54" s="3"/>
    </row>
    <row r="55" spans="1:6" ht="12" customHeight="1">
      <c r="A55" s="64" t="s">
        <v>62</v>
      </c>
      <c r="B55" s="41">
        <v>6952611</v>
      </c>
      <c r="C55" s="41">
        <v>7561897</v>
      </c>
      <c r="D55" s="35">
        <v>9.7</v>
      </c>
      <c r="E55" s="33">
        <f t="shared" si="4"/>
        <v>8.763412766800846</v>
      </c>
      <c r="F55" s="3"/>
    </row>
    <row r="56" spans="1:6" ht="12" customHeight="1">
      <c r="A56" s="64" t="s">
        <v>63</v>
      </c>
      <c r="B56" s="41">
        <v>17401780</v>
      </c>
      <c r="C56" s="41">
        <v>20541062</v>
      </c>
      <c r="D56" s="35">
        <v>26.3</v>
      </c>
      <c r="E56" s="33">
        <f t="shared" si="4"/>
        <v>18.04000510292625</v>
      </c>
      <c r="F56" s="3"/>
    </row>
    <row r="57" spans="1:6" ht="12" customHeight="1">
      <c r="A57" s="64" t="s">
        <v>44</v>
      </c>
      <c r="B57" s="44">
        <v>1216705</v>
      </c>
      <c r="C57" s="44">
        <v>1010898</v>
      </c>
      <c r="D57" s="35">
        <v>1.3</v>
      </c>
      <c r="E57" s="33">
        <f t="shared" si="4"/>
        <v>-16.91511089376636</v>
      </c>
      <c r="F57" s="3"/>
    </row>
    <row r="58" spans="1:6" ht="12" customHeight="1">
      <c r="A58" s="64" t="s">
        <v>45</v>
      </c>
      <c r="B58" s="44" t="s">
        <v>26</v>
      </c>
      <c r="C58" s="44">
        <v>452838</v>
      </c>
      <c r="D58" s="35">
        <v>0.6</v>
      </c>
      <c r="E58" s="33" t="s">
        <v>20</v>
      </c>
      <c r="F58" s="3"/>
    </row>
    <row r="59" spans="1:6" ht="12" customHeight="1">
      <c r="A59" s="64" t="s">
        <v>64</v>
      </c>
      <c r="B59" s="41">
        <v>1176296</v>
      </c>
      <c r="C59" s="41">
        <v>2631941</v>
      </c>
      <c r="D59" s="35">
        <v>3.4</v>
      </c>
      <c r="E59" s="33">
        <f t="shared" si="4"/>
        <v>123.74818923128193</v>
      </c>
      <c r="F59" s="3"/>
    </row>
    <row r="60" spans="1:6" ht="12" customHeight="1">
      <c r="A60" s="64" t="s">
        <v>65</v>
      </c>
      <c r="B60" s="44">
        <v>250099</v>
      </c>
      <c r="C60" s="44">
        <v>844392</v>
      </c>
      <c r="D60" s="35">
        <v>1.1</v>
      </c>
      <c r="E60" s="33">
        <f t="shared" si="4"/>
        <v>237.62310125190425</v>
      </c>
      <c r="F60" s="3"/>
    </row>
    <row r="61" spans="1:6" ht="12" customHeight="1">
      <c r="A61" s="66" t="s">
        <v>66</v>
      </c>
      <c r="B61" s="46">
        <v>1954186</v>
      </c>
      <c r="C61" s="46">
        <v>1790051</v>
      </c>
      <c r="D61" s="39">
        <v>2.3</v>
      </c>
      <c r="E61" s="40">
        <f t="shared" si="4"/>
        <v>-8.399149313320226</v>
      </c>
      <c r="F61" s="3"/>
    </row>
    <row r="62" spans="1:5" ht="12.75" customHeight="1">
      <c r="A62" s="29"/>
      <c r="B62" s="30"/>
      <c r="C62" s="30"/>
      <c r="D62" s="35"/>
      <c r="E62" s="30"/>
    </row>
    <row r="63" spans="1:5" ht="12.75" customHeight="1">
      <c r="A63" s="29"/>
      <c r="B63" s="29"/>
      <c r="C63" s="29"/>
      <c r="D63" s="29"/>
      <c r="E63" s="29"/>
    </row>
    <row r="64" spans="1:5" ht="12.75" customHeight="1">
      <c r="A64" s="29"/>
      <c r="B64" s="29"/>
      <c r="C64" s="29"/>
      <c r="D64" s="29"/>
      <c r="E64" s="29"/>
    </row>
    <row r="65" spans="1:5" ht="12.75" customHeight="1">
      <c r="A65" s="29"/>
      <c r="B65" s="29"/>
      <c r="C65" s="29"/>
      <c r="D65" s="29"/>
      <c r="E65" s="29"/>
    </row>
    <row r="66" spans="1:9" ht="12.75" customHeight="1">
      <c r="A66" s="29"/>
      <c r="B66" s="29"/>
      <c r="C66" s="29"/>
      <c r="D66" s="29"/>
      <c r="E66" s="29"/>
      <c r="F66" s="29"/>
      <c r="G66" s="29"/>
      <c r="H66" s="29"/>
      <c r="I66" s="29"/>
    </row>
    <row r="67" ht="12.75" customHeight="1"/>
    <row r="68" ht="12.75" customHeight="1"/>
    <row r="69" ht="12.75" customHeight="1"/>
    <row r="70" ht="12.7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</sheetData>
  <mergeCells count="17">
    <mergeCell ref="G9:G10"/>
    <mergeCell ref="H9:H10"/>
    <mergeCell ref="I9:I10"/>
    <mergeCell ref="B39:B40"/>
    <mergeCell ref="C39:C40"/>
    <mergeCell ref="D39:D40"/>
    <mergeCell ref="E39:E40"/>
    <mergeCell ref="F4:I4"/>
    <mergeCell ref="B4:E4"/>
    <mergeCell ref="A4:A5"/>
    <mergeCell ref="A34:A35"/>
    <mergeCell ref="B34:E34"/>
    <mergeCell ref="B9:B10"/>
    <mergeCell ref="C9:C10"/>
    <mergeCell ref="D9:D10"/>
    <mergeCell ref="E9:E10"/>
    <mergeCell ref="F9:F10"/>
  </mergeCells>
  <printOptions/>
  <pageMargins left="0.6692913385826772" right="0.6692913385826772" top="0.9055118110236221" bottom="0.9055118110236221" header="0.5118110236220472" footer="0.5118110236220472"/>
  <pageSetup horizontalDpi="300" verticalDpi="300" orientation="portrait" paperSize="9" scale="96" r:id="rId1"/>
  <headerFooter alignWithMargins="0">
    <oddFooter>&amp;C-24-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6"/>
  <dimension ref="A3:Y60"/>
  <sheetViews>
    <sheetView zoomScaleSheetLayoutView="75" workbookViewId="0" topLeftCell="A1">
      <selection activeCell="A1" sqref="A1"/>
    </sheetView>
  </sheetViews>
  <sheetFormatPr defaultColWidth="8.796875" defaultRowHeight="14.25"/>
  <cols>
    <col min="1" max="1" width="25.09765625" style="2" customWidth="1"/>
    <col min="2" max="2" width="9.19921875" style="2" customWidth="1"/>
    <col min="3" max="3" width="10.3984375" style="2" customWidth="1"/>
    <col min="4" max="4" width="10" style="2" customWidth="1"/>
    <col min="5" max="5" width="9.09765625" style="2" customWidth="1"/>
    <col min="6" max="6" width="10.19921875" style="2" customWidth="1"/>
    <col min="7" max="7" width="10.69921875" style="2" customWidth="1"/>
    <col min="8" max="9" width="10.59765625" style="2" customWidth="1"/>
    <col min="10" max="11" width="9.5" style="2" customWidth="1"/>
    <col min="12" max="12" width="8.8984375" style="2" customWidth="1"/>
    <col min="13" max="13" width="9.09765625" style="2" customWidth="1"/>
    <col min="14" max="14" width="9.59765625" style="2" customWidth="1"/>
    <col min="15" max="15" width="9.69921875" style="2" customWidth="1"/>
    <col min="16" max="16" width="9.09765625" style="2" customWidth="1"/>
    <col min="17" max="17" width="8.69921875" style="2" customWidth="1"/>
    <col min="18" max="18" width="9.19921875" style="2" customWidth="1"/>
    <col min="19" max="19" width="9.09765625" style="2" customWidth="1"/>
    <col min="20" max="20" width="8.59765625" style="2" customWidth="1"/>
    <col min="21" max="21" width="8.5" style="2" customWidth="1"/>
    <col min="22" max="22" width="8.19921875" style="2" customWidth="1"/>
    <col min="23" max="16384" width="9" style="2" customWidth="1"/>
  </cols>
  <sheetData>
    <row r="1" ht="14.25" customHeight="1"/>
    <row r="3" ht="12.75" customHeight="1">
      <c r="A3" s="18" t="s">
        <v>90</v>
      </c>
    </row>
    <row r="4" spans="1:23" ht="12.75" customHeight="1">
      <c r="A4" s="59"/>
      <c r="B4" s="59"/>
      <c r="C4" s="59"/>
      <c r="D4" s="59"/>
      <c r="E4" s="59"/>
      <c r="F4" s="130" t="s">
        <v>34</v>
      </c>
      <c r="G4" s="131"/>
      <c r="H4" s="131"/>
      <c r="I4" s="131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21"/>
      <c r="V4" s="60" t="s">
        <v>31</v>
      </c>
      <c r="W4" s="59"/>
    </row>
    <row r="5" spans="1:23" s="10" customFormat="1" ht="18" customHeight="1">
      <c r="A5" s="135" t="s">
        <v>1</v>
      </c>
      <c r="B5" s="132" t="s">
        <v>15</v>
      </c>
      <c r="C5" s="133"/>
      <c r="D5" s="133"/>
      <c r="E5" s="134"/>
      <c r="F5" s="132" t="s">
        <v>16</v>
      </c>
      <c r="G5" s="133"/>
      <c r="H5" s="133"/>
      <c r="I5" s="134"/>
      <c r="J5" s="137" t="s">
        <v>7</v>
      </c>
      <c r="K5" s="138"/>
      <c r="L5" s="138"/>
      <c r="M5" s="139"/>
      <c r="N5" s="132" t="s">
        <v>0</v>
      </c>
      <c r="O5" s="133"/>
      <c r="P5" s="133"/>
      <c r="Q5" s="134"/>
      <c r="R5" s="132" t="s">
        <v>8</v>
      </c>
      <c r="S5" s="133"/>
      <c r="T5" s="133"/>
      <c r="U5" s="133"/>
      <c r="V5" s="134"/>
      <c r="W5" s="62"/>
    </row>
    <row r="6" spans="1:23" ht="18" customHeight="1">
      <c r="A6" s="136"/>
      <c r="B6" s="16" t="s">
        <v>68</v>
      </c>
      <c r="C6" s="16" t="s">
        <v>84</v>
      </c>
      <c r="D6" s="32" t="s">
        <v>86</v>
      </c>
      <c r="E6" s="63" t="s">
        <v>5</v>
      </c>
      <c r="F6" s="16" t="s">
        <v>68</v>
      </c>
      <c r="G6" s="16" t="s">
        <v>84</v>
      </c>
      <c r="H6" s="32" t="s">
        <v>86</v>
      </c>
      <c r="I6" s="63" t="s">
        <v>5</v>
      </c>
      <c r="J6" s="17" t="s">
        <v>68</v>
      </c>
      <c r="K6" s="17" t="s">
        <v>84</v>
      </c>
      <c r="L6" s="19" t="s">
        <v>86</v>
      </c>
      <c r="M6" s="104" t="s">
        <v>5</v>
      </c>
      <c r="N6" s="16" t="s">
        <v>68</v>
      </c>
      <c r="O6" s="16" t="s">
        <v>84</v>
      </c>
      <c r="P6" s="106" t="s">
        <v>86</v>
      </c>
      <c r="Q6" s="107" t="s">
        <v>5</v>
      </c>
      <c r="R6" s="16" t="s">
        <v>68</v>
      </c>
      <c r="S6" s="16" t="s">
        <v>84</v>
      </c>
      <c r="T6" s="106" t="s">
        <v>86</v>
      </c>
      <c r="U6" s="107" t="s">
        <v>5</v>
      </c>
      <c r="V6" s="108" t="s">
        <v>12</v>
      </c>
      <c r="W6" s="59"/>
    </row>
    <row r="7" spans="1:25" ht="18" customHeight="1">
      <c r="A7" s="89" t="s">
        <v>9</v>
      </c>
      <c r="B7" s="69">
        <f>SUM(B8:B32)</f>
        <v>256</v>
      </c>
      <c r="C7" s="69">
        <v>246</v>
      </c>
      <c r="D7" s="52">
        <v>100</v>
      </c>
      <c r="E7" s="58">
        <f>ROUND((C7-B7)/B7*100,1)</f>
        <v>-3.9</v>
      </c>
      <c r="F7" s="69">
        <v>29349</v>
      </c>
      <c r="G7" s="69">
        <v>28871</v>
      </c>
      <c r="H7" s="52">
        <v>100</v>
      </c>
      <c r="I7" s="56">
        <f>ROUND((G7-F7)/F7*100,1)</f>
        <v>-1.6</v>
      </c>
      <c r="J7" s="101">
        <v>108293114</v>
      </c>
      <c r="K7" s="102">
        <v>111556223</v>
      </c>
      <c r="L7" s="52">
        <v>100</v>
      </c>
      <c r="M7" s="58">
        <f>ROUND((K7-J7)/J7*100,1)</f>
        <v>3</v>
      </c>
      <c r="N7" s="69">
        <v>3216274</v>
      </c>
      <c r="O7" s="69">
        <v>3911473</v>
      </c>
      <c r="P7" s="52">
        <v>100</v>
      </c>
      <c r="Q7" s="58">
        <f>ROUND((O7-N7)/N7*100,1)</f>
        <v>21.6</v>
      </c>
      <c r="R7" s="69">
        <v>44861258</v>
      </c>
      <c r="S7" s="69">
        <v>44664668</v>
      </c>
      <c r="T7" s="52">
        <v>100</v>
      </c>
      <c r="U7" s="56">
        <f>ROUND((S7-R7)/R7*100,1)</f>
        <v>-0.4</v>
      </c>
      <c r="V7" s="84">
        <v>40.704509945589606</v>
      </c>
      <c r="W7" s="59"/>
      <c r="Y7" s="82"/>
    </row>
    <row r="8" spans="1:25" ht="18" customHeight="1">
      <c r="A8" s="64" t="s">
        <v>46</v>
      </c>
      <c r="B8" s="36">
        <v>54</v>
      </c>
      <c r="C8" s="36">
        <v>51</v>
      </c>
      <c r="D8" s="35">
        <f>ROUND((C8/C$7)*100,1)</f>
        <v>20.7</v>
      </c>
      <c r="E8" s="33">
        <f aca="true" t="shared" si="0" ref="E8:E32">ROUND((C8-B8)/B8*100,1)</f>
        <v>-5.6</v>
      </c>
      <c r="F8" s="36">
        <v>5324</v>
      </c>
      <c r="G8" s="36">
        <v>5174</v>
      </c>
      <c r="H8" s="35">
        <f>ROUND((G8/G$7)*100,1)</f>
        <v>17.9</v>
      </c>
      <c r="I8" s="42">
        <f>ROUND((G8-F8)/F8*100,1)</f>
        <v>-2.8</v>
      </c>
      <c r="J8" s="36">
        <v>15783468</v>
      </c>
      <c r="K8" s="45">
        <v>14514383</v>
      </c>
      <c r="L8" s="35">
        <f>ROUND((K8/K$7)*100,1)</f>
        <v>13</v>
      </c>
      <c r="M8" s="33">
        <f>ROUND((K8-J8)/J8*100,1)</f>
        <v>-8</v>
      </c>
      <c r="N8" s="36">
        <v>421509</v>
      </c>
      <c r="O8" s="36">
        <v>717742</v>
      </c>
      <c r="P8" s="35">
        <f>ROUND((O8/O$7)*100,1)</f>
        <v>18.3</v>
      </c>
      <c r="Q8" s="33">
        <f>ROUND((O8-N8)/N8*100,1)</f>
        <v>70.3</v>
      </c>
      <c r="R8" s="36">
        <v>4507932</v>
      </c>
      <c r="S8" s="36">
        <v>3716750</v>
      </c>
      <c r="T8" s="35">
        <f>ROUND((S8/S$7)*100,1)</f>
        <v>8.3</v>
      </c>
      <c r="U8" s="42">
        <f>ROUND((S8-R8)/R8*100,1)</f>
        <v>-17.6</v>
      </c>
      <c r="V8" s="85">
        <v>25.923683131998015</v>
      </c>
      <c r="W8" s="59"/>
      <c r="Y8" s="82"/>
    </row>
    <row r="9" spans="1:25" ht="18" customHeight="1">
      <c r="A9" s="64" t="s">
        <v>47</v>
      </c>
      <c r="B9" s="36">
        <v>9</v>
      </c>
      <c r="C9" s="36">
        <v>7</v>
      </c>
      <c r="D9" s="35">
        <f aca="true" t="shared" si="1" ref="D9:D32">ROUND((C9/C$7)*100,1)</f>
        <v>2.8</v>
      </c>
      <c r="E9" s="33">
        <f t="shared" si="0"/>
        <v>-22.2</v>
      </c>
      <c r="F9" s="36">
        <v>670</v>
      </c>
      <c r="G9" s="36">
        <v>621</v>
      </c>
      <c r="H9" s="35">
        <f>ROUND((G9/G$7)*100,1)</f>
        <v>2.2</v>
      </c>
      <c r="I9" s="42">
        <f>ROUND((G9-F9)/F9*100,1)</f>
        <v>-7.3</v>
      </c>
      <c r="J9" s="36">
        <v>4020382</v>
      </c>
      <c r="K9" s="45">
        <v>4168585</v>
      </c>
      <c r="L9" s="35">
        <f>ROUND((K9/K$7)*100,1)</f>
        <v>3.7</v>
      </c>
      <c r="M9" s="33">
        <f>ROUND((K9-J9)/J9*100,1)</f>
        <v>3.7</v>
      </c>
      <c r="N9" s="36">
        <v>54362</v>
      </c>
      <c r="O9" s="36">
        <v>83538</v>
      </c>
      <c r="P9" s="35">
        <f>ROUND((O9/O$7)*100,1)</f>
        <v>2.1</v>
      </c>
      <c r="Q9" s="33">
        <f>ROUND((O9-N9)/N9*100,1)</f>
        <v>53.7</v>
      </c>
      <c r="R9" s="36">
        <v>1024629</v>
      </c>
      <c r="S9" s="36">
        <v>1003815</v>
      </c>
      <c r="T9" s="35">
        <f>ROUND((S9/S$7)*100,1)</f>
        <v>2.2</v>
      </c>
      <c r="U9" s="42">
        <f>ROUND((S9-R9)/R9*100,1)</f>
        <v>-2</v>
      </c>
      <c r="V9" s="85">
        <v>24.340083940270453</v>
      </c>
      <c r="W9" s="59"/>
      <c r="Y9" s="82"/>
    </row>
    <row r="10" spans="1:25" ht="18" customHeight="1">
      <c r="A10" s="64" t="s">
        <v>48</v>
      </c>
      <c r="B10" s="114" t="s">
        <v>43</v>
      </c>
      <c r="C10" s="114" t="s">
        <v>43</v>
      </c>
      <c r="D10" s="114" t="s">
        <v>18</v>
      </c>
      <c r="E10" s="129" t="s">
        <v>10</v>
      </c>
      <c r="F10" s="114" t="s">
        <v>43</v>
      </c>
      <c r="G10" s="114" t="s">
        <v>43</v>
      </c>
      <c r="H10" s="115" t="s">
        <v>18</v>
      </c>
      <c r="I10" s="123" t="s">
        <v>18</v>
      </c>
      <c r="J10" s="114" t="s">
        <v>43</v>
      </c>
      <c r="K10" s="113" t="s">
        <v>43</v>
      </c>
      <c r="L10" s="114" t="s">
        <v>18</v>
      </c>
      <c r="M10" s="124" t="s">
        <v>18</v>
      </c>
      <c r="N10" s="114" t="s">
        <v>43</v>
      </c>
      <c r="O10" s="114" t="s">
        <v>18</v>
      </c>
      <c r="P10" s="114" t="s">
        <v>18</v>
      </c>
      <c r="Q10" s="124" t="s">
        <v>18</v>
      </c>
      <c r="R10" s="114" t="s">
        <v>43</v>
      </c>
      <c r="S10" s="114" t="s">
        <v>43</v>
      </c>
      <c r="T10" s="114" t="s">
        <v>18</v>
      </c>
      <c r="U10" s="114" t="s">
        <v>18</v>
      </c>
      <c r="V10" s="127" t="s">
        <v>88</v>
      </c>
      <c r="W10" s="59"/>
      <c r="Y10" s="125"/>
    </row>
    <row r="11" spans="1:25" ht="18" customHeight="1">
      <c r="A11" s="64" t="s">
        <v>23</v>
      </c>
      <c r="B11" s="114"/>
      <c r="C11" s="114"/>
      <c r="D11" s="114"/>
      <c r="E11" s="129"/>
      <c r="F11" s="114"/>
      <c r="G11" s="114"/>
      <c r="H11" s="115"/>
      <c r="I11" s="123"/>
      <c r="J11" s="114"/>
      <c r="K11" s="113"/>
      <c r="L11" s="114"/>
      <c r="M11" s="124"/>
      <c r="N11" s="114"/>
      <c r="O11" s="114"/>
      <c r="P11" s="114"/>
      <c r="Q11" s="124"/>
      <c r="R11" s="114"/>
      <c r="S11" s="114"/>
      <c r="T11" s="114"/>
      <c r="U11" s="114"/>
      <c r="V11" s="128"/>
      <c r="W11" s="59"/>
      <c r="Y11" s="126"/>
    </row>
    <row r="12" spans="1:25" ht="18" customHeight="1">
      <c r="A12" s="64" t="s">
        <v>49</v>
      </c>
      <c r="B12" s="65" t="s">
        <v>43</v>
      </c>
      <c r="C12" s="65" t="s">
        <v>43</v>
      </c>
      <c r="D12" s="35" t="s">
        <v>17</v>
      </c>
      <c r="E12" s="33" t="s">
        <v>67</v>
      </c>
      <c r="F12" s="65" t="s">
        <v>43</v>
      </c>
      <c r="G12" s="65" t="s">
        <v>43</v>
      </c>
      <c r="H12" s="65" t="s">
        <v>43</v>
      </c>
      <c r="I12" s="42" t="s">
        <v>17</v>
      </c>
      <c r="J12" s="65" t="s">
        <v>67</v>
      </c>
      <c r="K12" s="103" t="s">
        <v>67</v>
      </c>
      <c r="L12" s="35" t="s">
        <v>17</v>
      </c>
      <c r="M12" s="33" t="s">
        <v>17</v>
      </c>
      <c r="N12" s="65" t="s">
        <v>43</v>
      </c>
      <c r="O12" s="65" t="s">
        <v>43</v>
      </c>
      <c r="P12" s="35" t="s">
        <v>17</v>
      </c>
      <c r="Q12" s="33" t="s">
        <v>17</v>
      </c>
      <c r="R12" s="65" t="s">
        <v>43</v>
      </c>
      <c r="S12" s="65" t="s">
        <v>43</v>
      </c>
      <c r="T12" s="35" t="s">
        <v>43</v>
      </c>
      <c r="U12" s="42" t="s">
        <v>43</v>
      </c>
      <c r="V12" s="88" t="s">
        <v>89</v>
      </c>
      <c r="W12" s="59"/>
      <c r="Y12" s="83"/>
    </row>
    <row r="13" spans="1:25" ht="18" customHeight="1">
      <c r="A13" s="64" t="s">
        <v>50</v>
      </c>
      <c r="B13" s="36">
        <v>7</v>
      </c>
      <c r="C13" s="36">
        <v>8</v>
      </c>
      <c r="D13" s="35">
        <f t="shared" si="1"/>
        <v>3.3</v>
      </c>
      <c r="E13" s="33">
        <f t="shared" si="0"/>
        <v>14.3</v>
      </c>
      <c r="F13" s="36" t="s">
        <v>27</v>
      </c>
      <c r="G13" s="36">
        <v>857</v>
      </c>
      <c r="H13" s="35">
        <f>ROUND((G13/G$7)*100,1)</f>
        <v>3</v>
      </c>
      <c r="I13" s="42" t="s">
        <v>83</v>
      </c>
      <c r="J13" s="36" t="s">
        <v>27</v>
      </c>
      <c r="K13" s="45">
        <v>3075660</v>
      </c>
      <c r="L13" s="35">
        <f>ROUND((K13/K$7)*100,1)</f>
        <v>2.8</v>
      </c>
      <c r="M13" s="33" t="s">
        <v>83</v>
      </c>
      <c r="N13" s="36" t="s">
        <v>27</v>
      </c>
      <c r="O13" s="36">
        <v>96675</v>
      </c>
      <c r="P13" s="35">
        <f>ROUND((O13/O$7)*100,1)</f>
        <v>2.5</v>
      </c>
      <c r="Q13" s="33" t="s">
        <v>83</v>
      </c>
      <c r="R13" s="36" t="s">
        <v>27</v>
      </c>
      <c r="S13" s="36">
        <v>1000952</v>
      </c>
      <c r="T13" s="35">
        <f>ROUND((S13/S$7)*100,1)</f>
        <v>2.2</v>
      </c>
      <c r="U13" s="42" t="s">
        <v>83</v>
      </c>
      <c r="V13" s="86">
        <v>33.074627339126025</v>
      </c>
      <c r="W13" s="59"/>
      <c r="Y13" s="82"/>
    </row>
    <row r="14" spans="1:25" ht="18" customHeight="1">
      <c r="A14" s="64" t="s">
        <v>51</v>
      </c>
      <c r="B14" s="36">
        <v>5</v>
      </c>
      <c r="C14" s="36">
        <v>4</v>
      </c>
      <c r="D14" s="35">
        <f t="shared" si="1"/>
        <v>1.6</v>
      </c>
      <c r="E14" s="33">
        <f t="shared" si="0"/>
        <v>-20</v>
      </c>
      <c r="F14" s="36" t="s">
        <v>27</v>
      </c>
      <c r="G14" s="36">
        <v>204</v>
      </c>
      <c r="H14" s="35">
        <f>ROUND((G14/G$7)*100,1)</f>
        <v>0.7</v>
      </c>
      <c r="I14" s="42" t="s">
        <v>83</v>
      </c>
      <c r="J14" s="36" t="s">
        <v>27</v>
      </c>
      <c r="K14" s="45">
        <v>636310</v>
      </c>
      <c r="L14" s="35">
        <f>ROUND((K14/K$7)*100,1)</f>
        <v>0.6</v>
      </c>
      <c r="M14" s="33" t="s">
        <v>83</v>
      </c>
      <c r="N14" s="36" t="s">
        <v>27</v>
      </c>
      <c r="O14" s="36">
        <v>482</v>
      </c>
      <c r="P14" s="35">
        <f>ROUND((O14/O$7)*100,1)</f>
        <v>0</v>
      </c>
      <c r="Q14" s="33" t="s">
        <v>83</v>
      </c>
      <c r="R14" s="36" t="s">
        <v>27</v>
      </c>
      <c r="S14" s="36">
        <v>225419</v>
      </c>
      <c r="T14" s="35">
        <f>ROUND((S14/S$7)*100,1)</f>
        <v>0.5</v>
      </c>
      <c r="U14" s="42" t="s">
        <v>83</v>
      </c>
      <c r="V14" s="86">
        <v>36.095801134343844</v>
      </c>
      <c r="W14" s="59"/>
      <c r="Y14" s="82"/>
    </row>
    <row r="15" spans="1:25" ht="18" customHeight="1">
      <c r="A15" s="64" t="s">
        <v>52</v>
      </c>
      <c r="B15" s="36">
        <v>11</v>
      </c>
      <c r="C15" s="36">
        <v>15</v>
      </c>
      <c r="D15" s="35">
        <f t="shared" si="1"/>
        <v>6.1</v>
      </c>
      <c r="E15" s="33">
        <f t="shared" si="0"/>
        <v>36.4</v>
      </c>
      <c r="F15" s="36">
        <v>1519</v>
      </c>
      <c r="G15" s="36">
        <v>1655</v>
      </c>
      <c r="H15" s="35">
        <f>ROUND((G15/G$7)*100,1)</f>
        <v>5.7</v>
      </c>
      <c r="I15" s="42">
        <f>ROUND((G15-F15)/F15*100,1)</f>
        <v>9</v>
      </c>
      <c r="J15" s="36">
        <v>6168865</v>
      </c>
      <c r="K15" s="45">
        <v>7101667</v>
      </c>
      <c r="L15" s="35">
        <f>ROUND((K15/K$7)*100,1)</f>
        <v>6.4</v>
      </c>
      <c r="M15" s="33">
        <f>ROUND((K15-J15)/J15*100,1)</f>
        <v>15.1</v>
      </c>
      <c r="N15" s="36">
        <v>207176</v>
      </c>
      <c r="O15" s="36">
        <v>319552</v>
      </c>
      <c r="P15" s="35">
        <f>ROUND((O15/O$7)*100,1)</f>
        <v>8.2</v>
      </c>
      <c r="Q15" s="33">
        <f>ROUND((O15-N15)/N15*100,1)</f>
        <v>54.2</v>
      </c>
      <c r="R15" s="36">
        <v>2188511</v>
      </c>
      <c r="S15" s="36">
        <v>2992554</v>
      </c>
      <c r="T15" s="35">
        <f>ROUND((S15/S$7)*100,1)</f>
        <v>6.7</v>
      </c>
      <c r="U15" s="42">
        <f>ROUND((S15-R15)/R15*100,1)</f>
        <v>36.7</v>
      </c>
      <c r="V15" s="86">
        <v>42.93180873288246</v>
      </c>
      <c r="W15" s="59"/>
      <c r="Y15" s="82"/>
    </row>
    <row r="16" spans="1:25" ht="18" customHeight="1">
      <c r="A16" s="64" t="s">
        <v>72</v>
      </c>
      <c r="B16" s="36">
        <v>22</v>
      </c>
      <c r="C16" s="36">
        <v>21</v>
      </c>
      <c r="D16" s="35">
        <f t="shared" si="1"/>
        <v>8.5</v>
      </c>
      <c r="E16" s="33">
        <f t="shared" si="0"/>
        <v>-4.5</v>
      </c>
      <c r="F16" s="36">
        <v>1746</v>
      </c>
      <c r="G16" s="36">
        <v>1560</v>
      </c>
      <c r="H16" s="35">
        <f>ROUND((G16/G$7)*100,1)</f>
        <v>5.4</v>
      </c>
      <c r="I16" s="42">
        <f>ROUND((G16-F16)/F16*100,1)</f>
        <v>-10.7</v>
      </c>
      <c r="J16" s="36">
        <v>2674758</v>
      </c>
      <c r="K16" s="45">
        <v>2820158</v>
      </c>
      <c r="L16" s="35">
        <f>ROUND((K16/K$7)*100,1)</f>
        <v>2.5</v>
      </c>
      <c r="M16" s="33">
        <f>ROUND((K16-J16)/J16*100,1)</f>
        <v>5.4</v>
      </c>
      <c r="N16" s="36">
        <v>66203</v>
      </c>
      <c r="O16" s="36">
        <v>79791</v>
      </c>
      <c r="P16" s="35">
        <f>ROUND((O16/O$7)*100,1)</f>
        <v>2</v>
      </c>
      <c r="Q16" s="33">
        <f>ROUND((O16-N16)/N16*100,1)</f>
        <v>20.5</v>
      </c>
      <c r="R16" s="36">
        <v>1255486</v>
      </c>
      <c r="S16" s="36">
        <v>1312843</v>
      </c>
      <c r="T16" s="35">
        <f>ROUND((S16/S$7)*100,1)</f>
        <v>2.9</v>
      </c>
      <c r="U16" s="42">
        <f>ROUND((S16-R16)/R16*100,1)</f>
        <v>4.6</v>
      </c>
      <c r="V16" s="86">
        <v>47.6471021617241</v>
      </c>
      <c r="W16" s="59"/>
      <c r="Y16" s="82"/>
    </row>
    <row r="17" spans="1:25" ht="18" customHeight="1">
      <c r="A17" s="64" t="s">
        <v>53</v>
      </c>
      <c r="B17" s="36">
        <v>11</v>
      </c>
      <c r="C17" s="36">
        <v>11</v>
      </c>
      <c r="D17" s="35">
        <f t="shared" si="1"/>
        <v>4.5</v>
      </c>
      <c r="E17" s="33">
        <f t="shared" si="0"/>
        <v>0</v>
      </c>
      <c r="F17" s="36">
        <v>1633</v>
      </c>
      <c r="G17" s="36">
        <v>1676</v>
      </c>
      <c r="H17" s="35">
        <f>ROUND((G17/G$7)*100,1)</f>
        <v>5.8</v>
      </c>
      <c r="I17" s="42">
        <f>ROUND((G17-F17)/F17*100,1)</f>
        <v>2.6</v>
      </c>
      <c r="J17" s="36">
        <v>6384777</v>
      </c>
      <c r="K17" s="45">
        <v>6273209</v>
      </c>
      <c r="L17" s="35">
        <f>ROUND((K17/K$7)*100,1)</f>
        <v>5.6</v>
      </c>
      <c r="M17" s="33">
        <f>ROUND((K17-J17)/J17*100,1)</f>
        <v>-1.7</v>
      </c>
      <c r="N17" s="36">
        <v>314549</v>
      </c>
      <c r="O17" s="36">
        <v>463812</v>
      </c>
      <c r="P17" s="35">
        <f>ROUND((O17/O$7)*100,1)</f>
        <v>11.9</v>
      </c>
      <c r="Q17" s="33">
        <f>ROUND((O17-N17)/N17*100,1)</f>
        <v>47.5</v>
      </c>
      <c r="R17" s="36">
        <v>2631991</v>
      </c>
      <c r="S17" s="36">
        <v>2748044</v>
      </c>
      <c r="T17" s="35">
        <f>ROUND((S17/S$7)*100,1)</f>
        <v>6.2</v>
      </c>
      <c r="U17" s="42">
        <f>ROUND((S17-R17)/R17*100,1)</f>
        <v>4.4</v>
      </c>
      <c r="V17" s="86">
        <v>44.51051446884403</v>
      </c>
      <c r="W17" s="59"/>
      <c r="Y17" s="82"/>
    </row>
    <row r="18" spans="1:25" ht="18" customHeight="1">
      <c r="A18" s="64" t="s">
        <v>54</v>
      </c>
      <c r="B18" s="36" t="s">
        <v>43</v>
      </c>
      <c r="C18" s="36" t="s">
        <v>43</v>
      </c>
      <c r="D18" s="36" t="s">
        <v>18</v>
      </c>
      <c r="E18" s="80" t="s">
        <v>10</v>
      </c>
      <c r="F18" s="36" t="s">
        <v>43</v>
      </c>
      <c r="G18" s="36" t="s">
        <v>43</v>
      </c>
      <c r="H18" s="35" t="s">
        <v>18</v>
      </c>
      <c r="I18" s="42" t="s">
        <v>17</v>
      </c>
      <c r="J18" s="36" t="s">
        <v>43</v>
      </c>
      <c r="K18" s="45" t="s">
        <v>43</v>
      </c>
      <c r="L18" s="36" t="s">
        <v>18</v>
      </c>
      <c r="M18" s="33" t="s">
        <v>17</v>
      </c>
      <c r="N18" s="36" t="s">
        <v>43</v>
      </c>
      <c r="O18" s="36" t="s">
        <v>43</v>
      </c>
      <c r="P18" s="36" t="s">
        <v>18</v>
      </c>
      <c r="Q18" s="33" t="s">
        <v>17</v>
      </c>
      <c r="R18" s="36" t="s">
        <v>43</v>
      </c>
      <c r="S18" s="36" t="s">
        <v>43</v>
      </c>
      <c r="T18" s="36" t="s">
        <v>18</v>
      </c>
      <c r="U18" s="42" t="s">
        <v>17</v>
      </c>
      <c r="V18" s="37" t="s">
        <v>10</v>
      </c>
      <c r="W18" s="59"/>
      <c r="Y18" s="83"/>
    </row>
    <row r="19" spans="1:25" ht="18" customHeight="1">
      <c r="A19" s="64" t="s">
        <v>55</v>
      </c>
      <c r="B19" s="36">
        <v>16</v>
      </c>
      <c r="C19" s="36">
        <v>14</v>
      </c>
      <c r="D19" s="35">
        <f t="shared" si="1"/>
        <v>5.7</v>
      </c>
      <c r="E19" s="33">
        <f t="shared" si="0"/>
        <v>-12.5</v>
      </c>
      <c r="F19" s="36">
        <v>998</v>
      </c>
      <c r="G19" s="36">
        <v>941</v>
      </c>
      <c r="H19" s="35">
        <f>ROUND((G19/G$7)*100,1)</f>
        <v>3.3</v>
      </c>
      <c r="I19" s="42">
        <f>ROUND((G19-F19)/F19*100,1)</f>
        <v>-5.7</v>
      </c>
      <c r="J19" s="36">
        <v>1939897</v>
      </c>
      <c r="K19" s="45">
        <v>1764760</v>
      </c>
      <c r="L19" s="35">
        <f>ROUND((K19/K$7)*100,1)</f>
        <v>1.6</v>
      </c>
      <c r="M19" s="33">
        <f>ROUND((K19-J19)/J19*100,1)</f>
        <v>-9</v>
      </c>
      <c r="N19" s="36">
        <v>52459</v>
      </c>
      <c r="O19" s="36">
        <v>93175</v>
      </c>
      <c r="P19" s="35">
        <f>ROUND((O19/O$7)*100,1)</f>
        <v>2.4</v>
      </c>
      <c r="Q19" s="33">
        <f>ROUND((O19-N19)/N19*100,1)</f>
        <v>77.6</v>
      </c>
      <c r="R19" s="36">
        <v>707647</v>
      </c>
      <c r="S19" s="36">
        <v>620138</v>
      </c>
      <c r="T19" s="35">
        <f>ROUND((S19/S$7)*100,1)</f>
        <v>1.4</v>
      </c>
      <c r="U19" s="42">
        <f>ROUND((S19-R19)/R19*100,1)</f>
        <v>-12.4</v>
      </c>
      <c r="V19" s="86">
        <v>35.7536224196818</v>
      </c>
      <c r="W19" s="59"/>
      <c r="Y19" s="82"/>
    </row>
    <row r="20" spans="1:25" ht="18" customHeight="1">
      <c r="A20" s="64" t="s">
        <v>56</v>
      </c>
      <c r="B20" s="36">
        <v>1</v>
      </c>
      <c r="C20" s="36" t="s">
        <v>43</v>
      </c>
      <c r="D20" s="36" t="s">
        <v>43</v>
      </c>
      <c r="E20" s="37" t="s">
        <v>43</v>
      </c>
      <c r="F20" s="35" t="s">
        <v>19</v>
      </c>
      <c r="G20" s="35" t="s">
        <v>43</v>
      </c>
      <c r="H20" s="35" t="s">
        <v>43</v>
      </c>
      <c r="I20" s="42" t="s">
        <v>80</v>
      </c>
      <c r="J20" s="36" t="s">
        <v>32</v>
      </c>
      <c r="K20" s="45" t="s">
        <v>43</v>
      </c>
      <c r="L20" s="36" t="s">
        <v>43</v>
      </c>
      <c r="M20" s="33" t="s">
        <v>19</v>
      </c>
      <c r="N20" s="36" t="s">
        <v>32</v>
      </c>
      <c r="O20" s="36" t="s">
        <v>43</v>
      </c>
      <c r="P20" s="35" t="s">
        <v>67</v>
      </c>
      <c r="Q20" s="33" t="s">
        <v>27</v>
      </c>
      <c r="R20" s="36" t="s">
        <v>32</v>
      </c>
      <c r="S20" s="36" t="s">
        <v>43</v>
      </c>
      <c r="T20" s="36" t="s">
        <v>43</v>
      </c>
      <c r="U20" s="36" t="s">
        <v>43</v>
      </c>
      <c r="V20" s="86" t="s">
        <v>27</v>
      </c>
      <c r="W20" s="59"/>
      <c r="Y20" s="83"/>
    </row>
    <row r="21" spans="1:25" ht="18" customHeight="1">
      <c r="A21" s="64" t="s">
        <v>57</v>
      </c>
      <c r="B21" s="65" t="s">
        <v>43</v>
      </c>
      <c r="C21" s="65" t="s">
        <v>43</v>
      </c>
      <c r="D21" s="65" t="s">
        <v>18</v>
      </c>
      <c r="E21" s="33" t="s">
        <v>18</v>
      </c>
      <c r="F21" s="65" t="s">
        <v>43</v>
      </c>
      <c r="G21" s="65" t="s">
        <v>43</v>
      </c>
      <c r="H21" s="35" t="s">
        <v>17</v>
      </c>
      <c r="I21" s="42" t="s">
        <v>17</v>
      </c>
      <c r="J21" s="65" t="s">
        <v>67</v>
      </c>
      <c r="K21" s="103" t="s">
        <v>67</v>
      </c>
      <c r="L21" s="35" t="s">
        <v>17</v>
      </c>
      <c r="M21" s="33" t="s">
        <v>17</v>
      </c>
      <c r="N21" s="65" t="s">
        <v>67</v>
      </c>
      <c r="O21" s="65" t="s">
        <v>43</v>
      </c>
      <c r="P21" s="35" t="s">
        <v>17</v>
      </c>
      <c r="Q21" s="33" t="s">
        <v>17</v>
      </c>
      <c r="R21" s="65" t="s">
        <v>67</v>
      </c>
      <c r="S21" s="65" t="s">
        <v>43</v>
      </c>
      <c r="T21" s="35" t="s">
        <v>17</v>
      </c>
      <c r="U21" s="42" t="s">
        <v>17</v>
      </c>
      <c r="V21" s="86" t="s">
        <v>10</v>
      </c>
      <c r="W21" s="59"/>
      <c r="Y21" s="83"/>
    </row>
    <row r="22" spans="1:25" ht="18" customHeight="1">
      <c r="A22" s="64" t="s">
        <v>58</v>
      </c>
      <c r="B22" s="65">
        <v>2</v>
      </c>
      <c r="C22" s="65">
        <v>3</v>
      </c>
      <c r="D22" s="35">
        <f t="shared" si="1"/>
        <v>1.2</v>
      </c>
      <c r="E22" s="33">
        <f t="shared" si="0"/>
        <v>50</v>
      </c>
      <c r="F22" s="65" t="s">
        <v>19</v>
      </c>
      <c r="G22" s="65">
        <v>104</v>
      </c>
      <c r="H22" s="35">
        <f>ROUND((G22/G$7)*100,1)</f>
        <v>0.4</v>
      </c>
      <c r="I22" s="42" t="s">
        <v>19</v>
      </c>
      <c r="J22" s="65" t="s">
        <v>19</v>
      </c>
      <c r="K22" s="103">
        <v>259891</v>
      </c>
      <c r="L22" s="35">
        <f>ROUND((K22/K$7)*100,1)</f>
        <v>0.2</v>
      </c>
      <c r="M22" s="33" t="s">
        <v>19</v>
      </c>
      <c r="N22" s="65" t="s">
        <v>19</v>
      </c>
      <c r="O22" s="65">
        <v>1005</v>
      </c>
      <c r="P22" s="35">
        <f>ROUND((O22/O$7)*100,1)</f>
        <v>0</v>
      </c>
      <c r="Q22" s="33" t="s">
        <v>19</v>
      </c>
      <c r="R22" s="65" t="s">
        <v>19</v>
      </c>
      <c r="S22" s="65">
        <v>88403</v>
      </c>
      <c r="T22" s="35">
        <f>ROUND((S22/S$7)*100,1)</f>
        <v>0.2</v>
      </c>
      <c r="U22" s="42" t="s">
        <v>19</v>
      </c>
      <c r="V22" s="86">
        <v>34.61070154764096</v>
      </c>
      <c r="W22" s="59"/>
      <c r="Y22" s="82"/>
    </row>
    <row r="23" spans="1:25" ht="18" customHeight="1">
      <c r="A23" s="64" t="s">
        <v>59</v>
      </c>
      <c r="B23" s="65">
        <v>5</v>
      </c>
      <c r="C23" s="65">
        <v>5</v>
      </c>
      <c r="D23" s="35">
        <f t="shared" si="1"/>
        <v>2</v>
      </c>
      <c r="E23" s="33">
        <f t="shared" si="0"/>
        <v>0</v>
      </c>
      <c r="F23" s="65" t="s">
        <v>27</v>
      </c>
      <c r="G23" s="65">
        <v>345</v>
      </c>
      <c r="H23" s="35">
        <f>ROUND((G23/G$7)*100,1)</f>
        <v>1.2</v>
      </c>
      <c r="I23" s="42" t="s">
        <v>83</v>
      </c>
      <c r="J23" s="65" t="s">
        <v>27</v>
      </c>
      <c r="K23" s="103">
        <v>856170</v>
      </c>
      <c r="L23" s="35">
        <f>ROUND((K23/K$7)*100,1)</f>
        <v>0.8</v>
      </c>
      <c r="M23" s="33" t="s">
        <v>83</v>
      </c>
      <c r="N23" s="65" t="s">
        <v>27</v>
      </c>
      <c r="O23" s="65">
        <v>43737</v>
      </c>
      <c r="P23" s="35">
        <f>ROUND((O23/O$7)*100,1)</f>
        <v>1.1</v>
      </c>
      <c r="Q23" s="33" t="s">
        <v>83</v>
      </c>
      <c r="R23" s="65" t="s">
        <v>27</v>
      </c>
      <c r="S23" s="65">
        <v>87762</v>
      </c>
      <c r="T23" s="35">
        <f>ROUND((S23/S$7)*100,1)</f>
        <v>0.2</v>
      </c>
      <c r="U23" s="42" t="s">
        <v>83</v>
      </c>
      <c r="V23" s="86">
        <v>10.290003587818301</v>
      </c>
      <c r="W23" s="59"/>
      <c r="Y23" s="82"/>
    </row>
    <row r="24" spans="1:25" ht="18" customHeight="1">
      <c r="A24" s="64" t="s">
        <v>60</v>
      </c>
      <c r="B24" s="36">
        <v>2</v>
      </c>
      <c r="C24" s="36">
        <v>2</v>
      </c>
      <c r="D24" s="35">
        <f t="shared" si="1"/>
        <v>0.8</v>
      </c>
      <c r="E24" s="33">
        <f t="shared" si="0"/>
        <v>0</v>
      </c>
      <c r="F24" s="65" t="s">
        <v>19</v>
      </c>
      <c r="G24" s="35" t="s">
        <v>19</v>
      </c>
      <c r="H24" s="35" t="s">
        <v>19</v>
      </c>
      <c r="I24" s="42" t="s">
        <v>19</v>
      </c>
      <c r="J24" s="65" t="s">
        <v>81</v>
      </c>
      <c r="K24" s="103" t="s">
        <v>81</v>
      </c>
      <c r="L24" s="35" t="s">
        <v>19</v>
      </c>
      <c r="M24" s="37" t="s">
        <v>81</v>
      </c>
      <c r="N24" s="65" t="s">
        <v>81</v>
      </c>
      <c r="O24" s="65" t="s">
        <v>81</v>
      </c>
      <c r="P24" s="36" t="s">
        <v>19</v>
      </c>
      <c r="Q24" s="37" t="s">
        <v>82</v>
      </c>
      <c r="R24" s="65" t="s">
        <v>82</v>
      </c>
      <c r="S24" s="65" t="s">
        <v>82</v>
      </c>
      <c r="T24" s="35" t="s">
        <v>27</v>
      </c>
      <c r="U24" s="36" t="s">
        <v>82</v>
      </c>
      <c r="V24" s="86">
        <v>44</v>
      </c>
      <c r="W24" s="59"/>
      <c r="Y24" s="82"/>
    </row>
    <row r="25" spans="1:25" ht="18" customHeight="1">
      <c r="A25" s="64" t="s">
        <v>61</v>
      </c>
      <c r="B25" s="36">
        <v>25</v>
      </c>
      <c r="C25" s="36">
        <v>23</v>
      </c>
      <c r="D25" s="35">
        <f t="shared" si="1"/>
        <v>9.3</v>
      </c>
      <c r="E25" s="33">
        <f t="shared" si="0"/>
        <v>-8</v>
      </c>
      <c r="F25" s="36">
        <v>2252</v>
      </c>
      <c r="G25" s="36">
        <v>2045</v>
      </c>
      <c r="H25" s="35">
        <f>ROUND((G25/G$7)*100,1)</f>
        <v>7.1</v>
      </c>
      <c r="I25" s="42">
        <f>ROUND((G25-F25)/F25*100,1)</f>
        <v>-9.2</v>
      </c>
      <c r="J25" s="36">
        <v>5959060</v>
      </c>
      <c r="K25" s="45">
        <v>5332371</v>
      </c>
      <c r="L25" s="35">
        <f>ROUND((K25/K$7)*100,1)</f>
        <v>4.8</v>
      </c>
      <c r="M25" s="33">
        <f>ROUND((K25-J25)/J25*100,1)</f>
        <v>-10.5</v>
      </c>
      <c r="N25" s="36">
        <v>92620</v>
      </c>
      <c r="O25" s="36">
        <v>154146</v>
      </c>
      <c r="P25" s="35">
        <f>ROUND((O25/O$7)*100,1)</f>
        <v>3.9</v>
      </c>
      <c r="Q25" s="33">
        <f>ROUND((O25-N25)/N25*100,1)</f>
        <v>66.4</v>
      </c>
      <c r="R25" s="36">
        <v>1919161</v>
      </c>
      <c r="S25" s="36">
        <v>1688099</v>
      </c>
      <c r="T25" s="35">
        <f>ROUND((S25/S$7)*100,1)</f>
        <v>3.8</v>
      </c>
      <c r="U25" s="42">
        <f>ROUND((S25-R25)/R25*100,1)</f>
        <v>-12</v>
      </c>
      <c r="V25" s="86">
        <v>32.26458697156697</v>
      </c>
      <c r="W25" s="59"/>
      <c r="Y25" s="82"/>
    </row>
    <row r="26" spans="1:25" ht="18" customHeight="1">
      <c r="A26" s="64" t="s">
        <v>62</v>
      </c>
      <c r="B26" s="36">
        <v>31</v>
      </c>
      <c r="C26" s="36">
        <v>29</v>
      </c>
      <c r="D26" s="35">
        <f t="shared" si="1"/>
        <v>11.8</v>
      </c>
      <c r="E26" s="33">
        <f t="shared" si="0"/>
        <v>-6.5</v>
      </c>
      <c r="F26" s="36">
        <v>3675</v>
      </c>
      <c r="G26" s="36">
        <v>3469</v>
      </c>
      <c r="H26" s="35">
        <f>ROUND((G26/G$7)*100,1)</f>
        <v>12</v>
      </c>
      <c r="I26" s="42">
        <f>ROUND((G26-F26)/F26*100,1)</f>
        <v>-5.6</v>
      </c>
      <c r="J26" s="36">
        <v>9559311</v>
      </c>
      <c r="K26" s="45">
        <v>10318570</v>
      </c>
      <c r="L26" s="35">
        <f>ROUND((K26/K$7)*100,1)</f>
        <v>9.2</v>
      </c>
      <c r="M26" s="33">
        <f>ROUND((K26-J26)/J26*100,1)</f>
        <v>7.9</v>
      </c>
      <c r="N26" s="36">
        <v>444488</v>
      </c>
      <c r="O26" s="36">
        <v>395871</v>
      </c>
      <c r="P26" s="35">
        <f>ROUND((O26/O$7)*100,1)</f>
        <v>10.1</v>
      </c>
      <c r="Q26" s="33">
        <f>ROUND((O26-N26)/N26*100,1)</f>
        <v>-10.9</v>
      </c>
      <c r="R26" s="36">
        <v>3634878</v>
      </c>
      <c r="S26" s="36">
        <v>3889726</v>
      </c>
      <c r="T26" s="35">
        <f>ROUND((S26/S$7)*100,1)</f>
        <v>8.7</v>
      </c>
      <c r="U26" s="42">
        <f>ROUND((S26-R26)/R26*100,1)</f>
        <v>7</v>
      </c>
      <c r="V26" s="86">
        <v>38.16675217995096</v>
      </c>
      <c r="W26" s="59"/>
      <c r="Y26" s="82"/>
    </row>
    <row r="27" spans="1:25" ht="18" customHeight="1">
      <c r="A27" s="64" t="s">
        <v>63</v>
      </c>
      <c r="B27" s="36">
        <v>30</v>
      </c>
      <c r="C27" s="36">
        <v>27</v>
      </c>
      <c r="D27" s="35">
        <f t="shared" si="1"/>
        <v>11</v>
      </c>
      <c r="E27" s="33">
        <f t="shared" si="0"/>
        <v>-10</v>
      </c>
      <c r="F27" s="36">
        <v>7090</v>
      </c>
      <c r="G27" s="36">
        <v>6959</v>
      </c>
      <c r="H27" s="35">
        <f>ROUND((G27/G$7)*100,1)</f>
        <v>24.1</v>
      </c>
      <c r="I27" s="42">
        <f>ROUND((G27-F27)/F27*100,1)</f>
        <v>-1.8</v>
      </c>
      <c r="J27" s="36">
        <v>41228310</v>
      </c>
      <c r="K27" s="45">
        <v>43166718</v>
      </c>
      <c r="L27" s="35">
        <f>ROUND((K27/K$7)*100,1)</f>
        <v>38.7</v>
      </c>
      <c r="M27" s="33">
        <f>ROUND((K27-J27)/J27*100,1)</f>
        <v>4.7</v>
      </c>
      <c r="N27" s="36">
        <v>701392</v>
      </c>
      <c r="O27" s="36">
        <v>865142</v>
      </c>
      <c r="P27" s="35">
        <f>ROUND((O27/O$7)*100,1)</f>
        <v>22.1</v>
      </c>
      <c r="Q27" s="33">
        <f>ROUND((O27-N27)/N27*100,1)</f>
        <v>23.3</v>
      </c>
      <c r="R27" s="36">
        <v>22192541</v>
      </c>
      <c r="S27" s="36">
        <v>21256630</v>
      </c>
      <c r="T27" s="35">
        <f>ROUND((S27/S$7)*100,1)</f>
        <v>47.6</v>
      </c>
      <c r="U27" s="42">
        <f>ROUND((S27-R27)/R27*100,1)</f>
        <v>-4.2</v>
      </c>
      <c r="V27" s="86">
        <v>50.27880897346066</v>
      </c>
      <c r="W27" s="59"/>
      <c r="Y27" s="82"/>
    </row>
    <row r="28" spans="1:25" ht="18" customHeight="1">
      <c r="A28" s="64" t="s">
        <v>44</v>
      </c>
      <c r="B28" s="36">
        <v>2</v>
      </c>
      <c r="C28" s="36">
        <v>2</v>
      </c>
      <c r="D28" s="35">
        <f t="shared" si="1"/>
        <v>0.8</v>
      </c>
      <c r="E28" s="33">
        <f t="shared" si="0"/>
        <v>0</v>
      </c>
      <c r="F28" s="65" t="s">
        <v>19</v>
      </c>
      <c r="G28" s="65" t="s">
        <v>32</v>
      </c>
      <c r="H28" s="65" t="s">
        <v>32</v>
      </c>
      <c r="I28" s="42" t="s">
        <v>19</v>
      </c>
      <c r="J28" s="65" t="s">
        <v>19</v>
      </c>
      <c r="K28" s="103" t="s">
        <v>19</v>
      </c>
      <c r="L28" s="65" t="s">
        <v>32</v>
      </c>
      <c r="M28" s="33" t="s">
        <v>19</v>
      </c>
      <c r="N28" s="65" t="s">
        <v>19</v>
      </c>
      <c r="O28" s="65" t="s">
        <v>19</v>
      </c>
      <c r="P28" s="65" t="s">
        <v>32</v>
      </c>
      <c r="Q28" s="33" t="s">
        <v>19</v>
      </c>
      <c r="R28" s="79" t="s">
        <v>19</v>
      </c>
      <c r="S28" s="79" t="s">
        <v>19</v>
      </c>
      <c r="T28" s="65" t="s">
        <v>32</v>
      </c>
      <c r="U28" s="42" t="s">
        <v>82</v>
      </c>
      <c r="V28" s="86">
        <v>11.179577771809832</v>
      </c>
      <c r="W28" s="59"/>
      <c r="Y28" s="82"/>
    </row>
    <row r="29" spans="1:25" ht="18" customHeight="1">
      <c r="A29" s="64" t="s">
        <v>45</v>
      </c>
      <c r="B29" s="36">
        <v>3</v>
      </c>
      <c r="C29" s="36">
        <v>3</v>
      </c>
      <c r="D29" s="35">
        <f t="shared" si="1"/>
        <v>1.2</v>
      </c>
      <c r="E29" s="33">
        <f t="shared" si="0"/>
        <v>0</v>
      </c>
      <c r="F29" s="36">
        <v>465</v>
      </c>
      <c r="G29" s="36">
        <v>504</v>
      </c>
      <c r="H29" s="35">
        <f>ROUND((G29/G$7)*100,1)</f>
        <v>1.7</v>
      </c>
      <c r="I29" s="42">
        <f>ROUND((G29-F29)/F29*100,1)</f>
        <v>8.4</v>
      </c>
      <c r="J29" s="36">
        <v>540646</v>
      </c>
      <c r="K29" s="45">
        <v>673139</v>
      </c>
      <c r="L29" s="35">
        <f>ROUND((K29/K$7)*100,1)</f>
        <v>0.6</v>
      </c>
      <c r="M29" s="33">
        <f>ROUND((K29-J29)/J29*100,1)</f>
        <v>24.5</v>
      </c>
      <c r="N29" s="36">
        <v>73209</v>
      </c>
      <c r="O29" s="36">
        <v>60817</v>
      </c>
      <c r="P29" s="35">
        <f>ROUND((O29/O$7)*100,1)</f>
        <v>1.6</v>
      </c>
      <c r="Q29" s="33">
        <f>ROUND((O29-N29)/N29*100,1)</f>
        <v>-16.9</v>
      </c>
      <c r="R29" s="36">
        <v>141823</v>
      </c>
      <c r="S29" s="36">
        <v>173773</v>
      </c>
      <c r="T29" s="35">
        <f>ROUND((S29/S$7)*100,1)</f>
        <v>0.4</v>
      </c>
      <c r="U29" s="42">
        <v>22.5</v>
      </c>
      <c r="V29" s="86">
        <v>26.0903967017095</v>
      </c>
      <c r="W29" s="59"/>
      <c r="Y29" s="82"/>
    </row>
    <row r="30" spans="1:25" ht="18" customHeight="1">
      <c r="A30" s="64" t="s">
        <v>64</v>
      </c>
      <c r="B30" s="36">
        <v>7</v>
      </c>
      <c r="C30" s="36">
        <v>7</v>
      </c>
      <c r="D30" s="35">
        <f t="shared" si="1"/>
        <v>2.8</v>
      </c>
      <c r="E30" s="33">
        <f t="shared" si="0"/>
        <v>0</v>
      </c>
      <c r="F30" s="36">
        <v>733</v>
      </c>
      <c r="G30" s="36">
        <v>741</v>
      </c>
      <c r="H30" s="35">
        <f>ROUND((G30/G$7)*100,1)</f>
        <v>2.6</v>
      </c>
      <c r="I30" s="42">
        <f>ROUND((G30-F30)/F30*100,1)</f>
        <v>1.1</v>
      </c>
      <c r="J30" s="36">
        <v>2889070</v>
      </c>
      <c r="K30" s="45">
        <v>2964340</v>
      </c>
      <c r="L30" s="35">
        <f>ROUND((K30/K$7)*100,1)</f>
        <v>2.7</v>
      </c>
      <c r="M30" s="33">
        <f>ROUND((K30-J30)/J30*100,1)</f>
        <v>2.6</v>
      </c>
      <c r="N30" s="36">
        <v>123634</v>
      </c>
      <c r="O30" s="36">
        <v>219673</v>
      </c>
      <c r="P30" s="35">
        <f>ROUND((O30/O$7)*100,1)</f>
        <v>5.6</v>
      </c>
      <c r="Q30" s="33">
        <f>ROUND((O30-N30)/N30*100,1)</f>
        <v>77.7</v>
      </c>
      <c r="R30" s="36">
        <v>852658</v>
      </c>
      <c r="S30" s="36">
        <v>611118</v>
      </c>
      <c r="T30" s="35">
        <f>ROUND((S30/S$7)*100,1)</f>
        <v>1.4</v>
      </c>
      <c r="U30" s="42">
        <f>ROUND((S30-R30)/R30*100,1)</f>
        <v>-28.3</v>
      </c>
      <c r="V30" s="86">
        <v>20.8320081484807</v>
      </c>
      <c r="W30" s="59"/>
      <c r="Y30" s="82"/>
    </row>
    <row r="31" spans="1:25" ht="18" customHeight="1">
      <c r="A31" s="64" t="s">
        <v>65</v>
      </c>
      <c r="B31" s="36">
        <v>4</v>
      </c>
      <c r="C31" s="36">
        <v>6</v>
      </c>
      <c r="D31" s="35">
        <f t="shared" si="1"/>
        <v>2.4</v>
      </c>
      <c r="E31" s="33">
        <f t="shared" si="0"/>
        <v>50</v>
      </c>
      <c r="F31" s="36">
        <v>261</v>
      </c>
      <c r="G31" s="36">
        <v>693</v>
      </c>
      <c r="H31" s="35">
        <f>ROUND((G31/G$7)*100,1)</f>
        <v>2.4</v>
      </c>
      <c r="I31" s="42">
        <f>ROUND((G31-F31)/F31*100,1)</f>
        <v>165.5</v>
      </c>
      <c r="J31" s="36">
        <v>628291</v>
      </c>
      <c r="K31" s="45">
        <v>1688495</v>
      </c>
      <c r="L31" s="35">
        <f>ROUND((K31/K$7)*100,1)</f>
        <v>1.5</v>
      </c>
      <c r="M31" s="33">
        <f>ROUND((K31-J31)/J31*100,1)</f>
        <v>168.7</v>
      </c>
      <c r="N31" s="36">
        <v>15070</v>
      </c>
      <c r="O31" s="36">
        <v>24236</v>
      </c>
      <c r="P31" s="35">
        <f>ROUND((O31/O$7)*100,1)</f>
        <v>0.6</v>
      </c>
      <c r="Q31" s="33">
        <f>ROUND((O31-N31)/N31*100,1)</f>
        <v>60.8</v>
      </c>
      <c r="R31" s="36">
        <v>343409</v>
      </c>
      <c r="S31" s="36">
        <v>778077</v>
      </c>
      <c r="T31" s="35">
        <f>ROUND((S31/S$7)*100,1)</f>
        <v>1.7</v>
      </c>
      <c r="U31" s="42">
        <v>126.6</v>
      </c>
      <c r="V31" s="86">
        <v>47.005564593934466</v>
      </c>
      <c r="W31" s="59"/>
      <c r="Y31" s="82"/>
    </row>
    <row r="32" spans="1:25" ht="18" customHeight="1">
      <c r="A32" s="66" t="s">
        <v>66</v>
      </c>
      <c r="B32" s="67">
        <v>9</v>
      </c>
      <c r="C32" s="67">
        <v>8</v>
      </c>
      <c r="D32" s="39">
        <f t="shared" si="1"/>
        <v>3.3</v>
      </c>
      <c r="E32" s="40">
        <f t="shared" si="0"/>
        <v>-11.1</v>
      </c>
      <c r="F32" s="97" t="s">
        <v>27</v>
      </c>
      <c r="G32" s="67">
        <v>610</v>
      </c>
      <c r="H32" s="39">
        <f>ROUND((G32/G$7)*100,1)</f>
        <v>2.1</v>
      </c>
      <c r="I32" s="47" t="s">
        <v>83</v>
      </c>
      <c r="J32" s="105" t="s">
        <v>27</v>
      </c>
      <c r="K32" s="97">
        <v>2908436</v>
      </c>
      <c r="L32" s="39">
        <f>ROUND((K32/K$7)*100,1)</f>
        <v>2.6</v>
      </c>
      <c r="M32" s="40" t="s">
        <v>83</v>
      </c>
      <c r="N32" s="67" t="s">
        <v>27</v>
      </c>
      <c r="O32" s="67">
        <v>180100</v>
      </c>
      <c r="P32" s="39">
        <f>ROUND((O32/O$7)*100,1)</f>
        <v>4.6</v>
      </c>
      <c r="Q32" s="40" t="s">
        <v>83</v>
      </c>
      <c r="R32" s="67" t="s">
        <v>27</v>
      </c>
      <c r="S32" s="67">
        <v>1511952</v>
      </c>
      <c r="T32" s="39">
        <f>ROUND((S32/S$7)*100,1)</f>
        <v>3.4</v>
      </c>
      <c r="U32" s="47" t="s">
        <v>19</v>
      </c>
      <c r="V32" s="87">
        <v>52.6485278837127</v>
      </c>
      <c r="W32" s="59"/>
      <c r="Y32" s="82"/>
    </row>
    <row r="33" spans="1:23" ht="12" customHeight="1">
      <c r="A33" s="59"/>
      <c r="B33" s="59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59"/>
      <c r="V33" s="59"/>
      <c r="W33" s="59"/>
    </row>
    <row r="34" spans="4:22" ht="12" customHeight="1"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4:22" ht="12" customHeight="1"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4:22" ht="12" customHeight="1"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4:22" ht="12" customHeight="1"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4:22" ht="12" customHeight="1"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7"/>
      <c r="R38" s="14"/>
      <c r="S38" s="14"/>
      <c r="T38" s="14"/>
      <c r="U38" s="14"/>
      <c r="V38" s="14"/>
    </row>
    <row r="39" spans="4:22" ht="12" customHeight="1"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4:22" ht="11.25"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6"/>
      <c r="Q40" s="14"/>
      <c r="R40" s="14"/>
      <c r="S40" s="14"/>
      <c r="T40" s="14"/>
      <c r="U40" s="14"/>
      <c r="V40" s="14"/>
    </row>
    <row r="41" spans="4:22" ht="11.25"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4:22" ht="11.25"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6"/>
      <c r="U42" s="14"/>
      <c r="V42" s="14"/>
    </row>
    <row r="43" spans="4:22" ht="11.25"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4:22" ht="11.25"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4:22" ht="11.25"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4:22" ht="11.25"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7"/>
      <c r="Q46" s="7"/>
      <c r="R46" s="14"/>
      <c r="S46" s="14"/>
      <c r="T46" s="14"/>
      <c r="U46" s="14"/>
      <c r="V46" s="14"/>
    </row>
    <row r="47" spans="4:22" ht="11.25">
      <c r="D47" s="14"/>
      <c r="E47" s="7"/>
      <c r="F47" s="14"/>
      <c r="G47" s="14"/>
      <c r="H47" s="14"/>
      <c r="I47" s="7"/>
      <c r="J47" s="14"/>
      <c r="K47" s="14"/>
      <c r="L47" s="14"/>
      <c r="M47" s="7"/>
      <c r="N47" s="14"/>
      <c r="O47" s="14"/>
      <c r="P47" s="14"/>
      <c r="Q47" s="7"/>
      <c r="R47" s="14"/>
      <c r="S47" s="14"/>
      <c r="T47" s="14"/>
      <c r="U47" s="7"/>
      <c r="V47" s="14"/>
    </row>
    <row r="48" spans="4:22" ht="11.25"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4:22" ht="11.25"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4:22" ht="11.25"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4:22" ht="11.25"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4:22" ht="11.25"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4:22" ht="11.25"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4:22" ht="11.25"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4:22" ht="11.25"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4:22" ht="11.25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4:22" ht="11.25"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ht="11.25">
      <c r="D58" s="14"/>
    </row>
    <row r="59" ht="11.25">
      <c r="D59" s="14"/>
    </row>
    <row r="60" ht="11.25">
      <c r="D60" s="14"/>
    </row>
  </sheetData>
  <mergeCells count="29">
    <mergeCell ref="F4:I4"/>
    <mergeCell ref="R5:V5"/>
    <mergeCell ref="A5:A6"/>
    <mergeCell ref="B5:E5"/>
    <mergeCell ref="F5:I5"/>
    <mergeCell ref="J5:M5"/>
    <mergeCell ref="N5:Q5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Y10:Y11"/>
    <mergeCell ref="V10:V11"/>
    <mergeCell ref="R10:R11"/>
    <mergeCell ref="S10:S11"/>
    <mergeCell ref="T10:T11"/>
    <mergeCell ref="U10:U11"/>
  </mergeCells>
  <printOptions/>
  <pageMargins left="0.6692913385826772" right="0.6692913385826772" top="0.9055118110236221" bottom="0.9055118110236221" header="0.5118110236220472" footer="0.5118110236220472"/>
  <pageSetup horizontalDpi="300" verticalDpi="300" orientation="portrait" paperSize="9" scale="76" r:id="rId1"/>
  <headerFooter alignWithMargins="0">
    <oddFooter>&amp;C-&amp;P+25-</oddFooter>
  </headerFooter>
  <colBreaks count="1" manualBreakCount="1">
    <brk id="9" max="6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7"/>
  <dimension ref="A1:L31"/>
  <sheetViews>
    <sheetView workbookViewId="0" topLeftCell="A1">
      <selection activeCell="A3" sqref="A3"/>
    </sheetView>
  </sheetViews>
  <sheetFormatPr defaultColWidth="8.796875" defaultRowHeight="14.25"/>
  <cols>
    <col min="1" max="1" width="26.59765625" style="2" customWidth="1"/>
    <col min="2" max="2" width="7.8984375" style="2" customWidth="1"/>
    <col min="3" max="3" width="9.5" style="2" customWidth="1"/>
    <col min="4" max="5" width="10.8984375" style="2" customWidth="1"/>
    <col min="6" max="6" width="9.09765625" style="2" customWidth="1"/>
    <col min="7" max="7" width="9.8984375" style="2" customWidth="1"/>
    <col min="8" max="8" width="9.69921875" style="2" customWidth="1"/>
    <col min="9" max="16384" width="9" style="2" customWidth="1"/>
  </cols>
  <sheetData>
    <row r="1" ht="19.5" customHeight="1">
      <c r="A1" s="18" t="s">
        <v>91</v>
      </c>
    </row>
    <row r="2" ht="19.5" customHeight="1">
      <c r="A2" s="21" t="s">
        <v>33</v>
      </c>
    </row>
    <row r="3" ht="19.5" customHeight="1">
      <c r="H3" s="70" t="s">
        <v>6</v>
      </c>
    </row>
    <row r="4" spans="1:9" s="11" customFormat="1" ht="51" customHeight="1">
      <c r="A4" s="24" t="s">
        <v>1</v>
      </c>
      <c r="B4" s="24" t="s">
        <v>2</v>
      </c>
      <c r="C4" s="24" t="s">
        <v>3</v>
      </c>
      <c r="D4" s="24" t="s">
        <v>11</v>
      </c>
      <c r="E4" s="24" t="s">
        <v>4</v>
      </c>
      <c r="F4" s="76" t="s">
        <v>13</v>
      </c>
      <c r="G4" s="23" t="s">
        <v>14</v>
      </c>
      <c r="H4" s="23" t="s">
        <v>35</v>
      </c>
      <c r="I4" s="77"/>
    </row>
    <row r="5" spans="1:12" ht="22.5" customHeight="1">
      <c r="A5" s="72" t="s">
        <v>40</v>
      </c>
      <c r="B5" s="55">
        <v>1890</v>
      </c>
      <c r="C5" s="51">
        <v>46173</v>
      </c>
      <c r="D5" s="51">
        <v>19760079</v>
      </c>
      <c r="E5" s="51">
        <v>140645811</v>
      </c>
      <c r="F5" s="90">
        <f>C5/B5</f>
        <v>24.43015873015873</v>
      </c>
      <c r="G5" s="91">
        <f>E5/C5</f>
        <v>3046.0617893574167</v>
      </c>
      <c r="H5" s="92">
        <f>D5/C5</f>
        <v>427.95744266129554</v>
      </c>
      <c r="I5" s="75"/>
      <c r="J5" s="12"/>
      <c r="K5" s="12"/>
      <c r="L5" s="12"/>
    </row>
    <row r="6" spans="1:12" ht="22.5" customHeight="1">
      <c r="A6" s="25" t="s">
        <v>69</v>
      </c>
      <c r="B6" s="41">
        <v>211</v>
      </c>
      <c r="C6" s="34">
        <v>7285</v>
      </c>
      <c r="D6" s="34">
        <v>2281548</v>
      </c>
      <c r="E6" s="34">
        <v>18580753</v>
      </c>
      <c r="F6" s="90">
        <f>C6/B6</f>
        <v>34.5260663507109</v>
      </c>
      <c r="G6" s="91">
        <f>E6/C6</f>
        <v>2550.5494852436514</v>
      </c>
      <c r="H6" s="92">
        <f>D6/C6</f>
        <v>313.1843514070007</v>
      </c>
      <c r="I6" s="75"/>
      <c r="J6" s="12"/>
      <c r="K6" s="12"/>
      <c r="L6" s="12"/>
    </row>
    <row r="7" spans="1:12" ht="22.5" customHeight="1">
      <c r="A7" s="25" t="s">
        <v>47</v>
      </c>
      <c r="B7" s="41">
        <v>124</v>
      </c>
      <c r="C7" s="34">
        <v>1894</v>
      </c>
      <c r="D7" s="34">
        <v>743322</v>
      </c>
      <c r="E7" s="34">
        <v>8420237</v>
      </c>
      <c r="F7" s="90">
        <f>C7/B7</f>
        <v>15.274193548387096</v>
      </c>
      <c r="G7" s="91">
        <f>E7/C7</f>
        <v>4445.742872228088</v>
      </c>
      <c r="H7" s="92">
        <f>D7/C7</f>
        <v>392.46145723336855</v>
      </c>
      <c r="I7" s="75"/>
      <c r="J7" s="12"/>
      <c r="K7" s="12"/>
      <c r="L7" s="12"/>
    </row>
    <row r="8" spans="1:12" ht="22.5" customHeight="1">
      <c r="A8" s="25" t="s">
        <v>48</v>
      </c>
      <c r="B8" s="140">
        <v>2</v>
      </c>
      <c r="C8" s="114" t="s">
        <v>78</v>
      </c>
      <c r="D8" s="114" t="s">
        <v>78</v>
      </c>
      <c r="E8" s="114" t="s">
        <v>78</v>
      </c>
      <c r="F8" s="114" t="s">
        <v>78</v>
      </c>
      <c r="G8" s="114" t="s">
        <v>78</v>
      </c>
      <c r="H8" s="124" t="s">
        <v>26</v>
      </c>
      <c r="I8" s="75"/>
      <c r="J8" s="12"/>
      <c r="K8" s="12"/>
      <c r="L8" s="12"/>
    </row>
    <row r="9" spans="1:12" ht="22.5" customHeight="1">
      <c r="A9" s="25" t="s">
        <v>36</v>
      </c>
      <c r="B9" s="140"/>
      <c r="C9" s="141"/>
      <c r="D9" s="141"/>
      <c r="E9" s="141"/>
      <c r="F9" s="141"/>
      <c r="G9" s="141"/>
      <c r="H9" s="124"/>
      <c r="I9" s="75"/>
      <c r="J9" s="12"/>
      <c r="K9" s="12"/>
      <c r="L9" s="12"/>
    </row>
    <row r="10" spans="1:12" ht="22.5" customHeight="1">
      <c r="A10" s="25" t="s">
        <v>70</v>
      </c>
      <c r="B10" s="41">
        <v>17</v>
      </c>
      <c r="C10" s="34">
        <v>144</v>
      </c>
      <c r="D10" s="34">
        <v>39807</v>
      </c>
      <c r="E10" s="34">
        <v>146158</v>
      </c>
      <c r="F10" s="90">
        <f aca="true" t="shared" si="0" ref="F10:F30">C10/B10</f>
        <v>8.470588235294118</v>
      </c>
      <c r="G10" s="91">
        <f aca="true" t="shared" si="1" ref="G10:G15">E10/C10</f>
        <v>1014.9861111111111</v>
      </c>
      <c r="H10" s="92">
        <f aca="true" t="shared" si="2" ref="H10:H30">D10/C10</f>
        <v>276.4375</v>
      </c>
      <c r="I10" s="75"/>
      <c r="J10" s="12"/>
      <c r="K10" s="12"/>
      <c r="L10" s="12"/>
    </row>
    <row r="11" spans="1:12" ht="22.5" customHeight="1">
      <c r="A11" s="25" t="s">
        <v>50</v>
      </c>
      <c r="B11" s="41">
        <v>117</v>
      </c>
      <c r="C11" s="34">
        <v>1877</v>
      </c>
      <c r="D11" s="34">
        <v>740715</v>
      </c>
      <c r="E11" s="34">
        <v>4683448</v>
      </c>
      <c r="F11" s="90">
        <f t="shared" si="0"/>
        <v>16.042735042735043</v>
      </c>
      <c r="G11" s="91">
        <f t="shared" si="1"/>
        <v>2495.177410761854</v>
      </c>
      <c r="H11" s="92">
        <f t="shared" si="2"/>
        <v>394.6270644645711</v>
      </c>
      <c r="I11" s="12"/>
      <c r="J11" s="12"/>
      <c r="K11" s="12"/>
      <c r="L11" s="12"/>
    </row>
    <row r="12" spans="1:12" ht="22.5" customHeight="1">
      <c r="A12" s="25" t="s">
        <v>51</v>
      </c>
      <c r="B12" s="41">
        <v>169</v>
      </c>
      <c r="C12" s="34">
        <v>1433</v>
      </c>
      <c r="D12" s="34">
        <v>408652</v>
      </c>
      <c r="E12" s="34">
        <v>1758705</v>
      </c>
      <c r="F12" s="90">
        <f t="shared" si="0"/>
        <v>8.479289940828401</v>
      </c>
      <c r="G12" s="91">
        <f t="shared" si="1"/>
        <v>1227.2889043963712</v>
      </c>
      <c r="H12" s="92">
        <f t="shared" si="2"/>
        <v>285.1723656664341</v>
      </c>
      <c r="I12" s="12"/>
      <c r="J12" s="12"/>
      <c r="K12" s="12"/>
      <c r="L12" s="12"/>
    </row>
    <row r="13" spans="1:12" ht="22.5" customHeight="1">
      <c r="A13" s="25" t="s">
        <v>52</v>
      </c>
      <c r="B13" s="41">
        <v>75</v>
      </c>
      <c r="C13" s="34">
        <v>2333</v>
      </c>
      <c r="D13" s="34">
        <v>1161851</v>
      </c>
      <c r="E13" s="34">
        <v>8044300</v>
      </c>
      <c r="F13" s="90">
        <f t="shared" si="0"/>
        <v>31.106666666666666</v>
      </c>
      <c r="G13" s="91">
        <f t="shared" si="1"/>
        <v>3448.0497213887697</v>
      </c>
      <c r="H13" s="92">
        <f t="shared" si="2"/>
        <v>498.00728675525073</v>
      </c>
      <c r="I13" s="12"/>
      <c r="J13" s="81"/>
      <c r="K13" s="12"/>
      <c r="L13" s="12"/>
    </row>
    <row r="14" spans="1:12" ht="22.5" customHeight="1">
      <c r="A14" s="25" t="s">
        <v>72</v>
      </c>
      <c r="B14" s="41">
        <v>147</v>
      </c>
      <c r="C14" s="34">
        <v>2866</v>
      </c>
      <c r="D14" s="34">
        <v>1110034</v>
      </c>
      <c r="E14" s="34">
        <v>4496712</v>
      </c>
      <c r="F14" s="90">
        <f t="shared" si="0"/>
        <v>19.496598639455783</v>
      </c>
      <c r="G14" s="91">
        <f t="shared" si="1"/>
        <v>1568.9853454291697</v>
      </c>
      <c r="H14" s="92">
        <f t="shared" si="2"/>
        <v>387.31123517097</v>
      </c>
      <c r="I14" s="12"/>
      <c r="J14" s="12"/>
      <c r="K14" s="12"/>
      <c r="L14" s="12"/>
    </row>
    <row r="15" spans="1:12" ht="22.5" customHeight="1">
      <c r="A15" s="25" t="s">
        <v>53</v>
      </c>
      <c r="B15" s="41">
        <v>26</v>
      </c>
      <c r="C15" s="34">
        <v>1922</v>
      </c>
      <c r="D15" s="34">
        <v>1127737</v>
      </c>
      <c r="E15" s="34">
        <v>7341403</v>
      </c>
      <c r="F15" s="90">
        <f t="shared" si="0"/>
        <v>73.92307692307692</v>
      </c>
      <c r="G15" s="91">
        <f t="shared" si="1"/>
        <v>3819.668574401665</v>
      </c>
      <c r="H15" s="92">
        <f t="shared" si="2"/>
        <v>586.7518210197711</v>
      </c>
      <c r="I15" s="12"/>
      <c r="J15" s="12"/>
      <c r="K15" s="12"/>
      <c r="L15" s="12"/>
    </row>
    <row r="16" spans="1:12" ht="22.5" customHeight="1">
      <c r="A16" s="25" t="s">
        <v>54</v>
      </c>
      <c r="B16" s="44">
        <v>3</v>
      </c>
      <c r="C16" s="36" t="s">
        <v>78</v>
      </c>
      <c r="D16" s="36" t="s">
        <v>26</v>
      </c>
      <c r="E16" s="36" t="s">
        <v>26</v>
      </c>
      <c r="F16" s="36" t="s">
        <v>26</v>
      </c>
      <c r="G16" s="36" t="s">
        <v>26</v>
      </c>
      <c r="H16" s="37" t="s">
        <v>26</v>
      </c>
      <c r="I16" s="12"/>
      <c r="J16" s="12"/>
      <c r="K16" s="12"/>
      <c r="L16" s="12"/>
    </row>
    <row r="17" spans="1:12" ht="22.5" customHeight="1">
      <c r="A17" s="25" t="s">
        <v>55</v>
      </c>
      <c r="B17" s="41">
        <v>92</v>
      </c>
      <c r="C17" s="34">
        <v>1859</v>
      </c>
      <c r="D17" s="34">
        <v>564195</v>
      </c>
      <c r="E17" s="34">
        <v>3489466</v>
      </c>
      <c r="F17" s="90">
        <f t="shared" si="0"/>
        <v>20.206521739130434</v>
      </c>
      <c r="G17" s="91">
        <f aca="true" t="shared" si="3" ref="G17:G30">E17/C17</f>
        <v>1877.0661646046262</v>
      </c>
      <c r="H17" s="92">
        <f t="shared" si="2"/>
        <v>303.49381387842925</v>
      </c>
      <c r="I17" s="12"/>
      <c r="J17" s="12"/>
      <c r="K17" s="12"/>
      <c r="L17" s="12"/>
    </row>
    <row r="18" spans="1:12" ht="22.5" customHeight="1">
      <c r="A18" s="25" t="s">
        <v>56</v>
      </c>
      <c r="B18" s="41">
        <v>20</v>
      </c>
      <c r="C18" s="34">
        <v>200</v>
      </c>
      <c r="D18" s="34">
        <v>49162</v>
      </c>
      <c r="E18" s="34">
        <v>360341</v>
      </c>
      <c r="F18" s="90">
        <f t="shared" si="0"/>
        <v>10</v>
      </c>
      <c r="G18" s="91">
        <f t="shared" si="3"/>
        <v>1801.705</v>
      </c>
      <c r="H18" s="92">
        <f t="shared" si="2"/>
        <v>245.81</v>
      </c>
      <c r="I18" s="12"/>
      <c r="J18" s="12"/>
      <c r="K18" s="12"/>
      <c r="L18" s="12"/>
    </row>
    <row r="19" spans="1:12" ht="22.5" customHeight="1">
      <c r="A19" s="25" t="s">
        <v>57</v>
      </c>
      <c r="B19" s="41">
        <v>12</v>
      </c>
      <c r="C19" s="34">
        <v>208</v>
      </c>
      <c r="D19" s="34">
        <v>59117</v>
      </c>
      <c r="E19" s="34">
        <v>340525</v>
      </c>
      <c r="F19" s="90">
        <f t="shared" si="0"/>
        <v>17.333333333333332</v>
      </c>
      <c r="G19" s="91">
        <f t="shared" si="3"/>
        <v>1637.139423076923</v>
      </c>
      <c r="H19" s="92">
        <f t="shared" si="2"/>
        <v>284.21634615384613</v>
      </c>
      <c r="I19" s="12"/>
      <c r="J19" s="12"/>
      <c r="K19" s="12"/>
      <c r="L19" s="12"/>
    </row>
    <row r="20" spans="1:12" ht="22.5" customHeight="1">
      <c r="A20" s="25" t="s">
        <v>58</v>
      </c>
      <c r="B20" s="41">
        <v>35</v>
      </c>
      <c r="C20" s="34">
        <v>556</v>
      </c>
      <c r="D20" s="34">
        <v>231403</v>
      </c>
      <c r="E20" s="34">
        <v>1465086</v>
      </c>
      <c r="F20" s="90">
        <f t="shared" si="0"/>
        <v>15.885714285714286</v>
      </c>
      <c r="G20" s="91">
        <f t="shared" si="3"/>
        <v>2635.046762589928</v>
      </c>
      <c r="H20" s="92">
        <f t="shared" si="2"/>
        <v>416.1924460431655</v>
      </c>
      <c r="I20" s="12"/>
      <c r="J20" s="12"/>
      <c r="K20" s="12"/>
      <c r="L20" s="12"/>
    </row>
    <row r="21" spans="1:12" ht="22.5" customHeight="1">
      <c r="A21" s="25" t="s">
        <v>59</v>
      </c>
      <c r="B21" s="41">
        <v>23</v>
      </c>
      <c r="C21" s="34">
        <v>588</v>
      </c>
      <c r="D21" s="34">
        <v>275372</v>
      </c>
      <c r="E21" s="34">
        <v>1515887</v>
      </c>
      <c r="F21" s="90">
        <f t="shared" si="0"/>
        <v>25.565217391304348</v>
      </c>
      <c r="G21" s="91">
        <f t="shared" si="3"/>
        <v>2578.0391156462583</v>
      </c>
      <c r="H21" s="92">
        <f t="shared" si="2"/>
        <v>468.31972789115645</v>
      </c>
      <c r="I21" s="12"/>
      <c r="J21" s="12"/>
      <c r="K21" s="12"/>
      <c r="L21" s="12"/>
    </row>
    <row r="22" spans="1:12" ht="22.5" customHeight="1">
      <c r="A22" s="25" t="s">
        <v>60</v>
      </c>
      <c r="B22" s="41">
        <v>12</v>
      </c>
      <c r="C22" s="34">
        <v>561</v>
      </c>
      <c r="D22" s="34">
        <v>294850</v>
      </c>
      <c r="E22" s="34">
        <v>2065944</v>
      </c>
      <c r="F22" s="90">
        <f t="shared" si="0"/>
        <v>46.75</v>
      </c>
      <c r="G22" s="91">
        <f t="shared" si="3"/>
        <v>3682.609625668449</v>
      </c>
      <c r="H22" s="92">
        <f t="shared" si="2"/>
        <v>525.5793226381462</v>
      </c>
      <c r="I22" s="12"/>
      <c r="J22" s="12"/>
      <c r="K22" s="12"/>
      <c r="L22" s="12"/>
    </row>
    <row r="23" spans="1:12" ht="22.5" customHeight="1">
      <c r="A23" s="25" t="s">
        <v>61</v>
      </c>
      <c r="B23" s="41">
        <v>280</v>
      </c>
      <c r="C23" s="34">
        <v>4421</v>
      </c>
      <c r="D23" s="34">
        <v>1742524</v>
      </c>
      <c r="E23" s="34">
        <v>8821707</v>
      </c>
      <c r="F23" s="90">
        <f t="shared" si="0"/>
        <v>15.789285714285715</v>
      </c>
      <c r="G23" s="91">
        <f t="shared" si="3"/>
        <v>1995.4098620221669</v>
      </c>
      <c r="H23" s="92">
        <f t="shared" si="2"/>
        <v>394.1470255598281</v>
      </c>
      <c r="I23" s="12"/>
      <c r="J23" s="12"/>
      <c r="K23" s="12"/>
      <c r="L23" s="12"/>
    </row>
    <row r="24" spans="1:12" ht="22.5" customHeight="1">
      <c r="A24" s="25" t="s">
        <v>62</v>
      </c>
      <c r="B24" s="41">
        <v>234</v>
      </c>
      <c r="C24" s="34">
        <v>5634</v>
      </c>
      <c r="D24" s="34">
        <v>2634649</v>
      </c>
      <c r="E24" s="34">
        <v>13580014</v>
      </c>
      <c r="F24" s="90">
        <f t="shared" si="0"/>
        <v>24.076923076923077</v>
      </c>
      <c r="G24" s="91">
        <f t="shared" si="3"/>
        <v>2410.368122115726</v>
      </c>
      <c r="H24" s="92">
        <f t="shared" si="2"/>
        <v>467.63383031593895</v>
      </c>
      <c r="I24" s="12"/>
      <c r="J24" s="12"/>
      <c r="K24" s="12"/>
      <c r="L24" s="12"/>
    </row>
    <row r="25" spans="1:12" ht="22.5" customHeight="1">
      <c r="A25" s="25" t="s">
        <v>63</v>
      </c>
      <c r="B25" s="41">
        <v>92</v>
      </c>
      <c r="C25" s="34">
        <v>7811</v>
      </c>
      <c r="D25" s="34">
        <v>4449878</v>
      </c>
      <c r="E25" s="34">
        <v>43923103</v>
      </c>
      <c r="F25" s="90">
        <f t="shared" si="0"/>
        <v>84.90217391304348</v>
      </c>
      <c r="G25" s="91">
        <f t="shared" si="3"/>
        <v>5623.236845474331</v>
      </c>
      <c r="H25" s="92">
        <f t="shared" si="2"/>
        <v>569.6937652029189</v>
      </c>
      <c r="I25" s="12"/>
      <c r="J25" s="12"/>
      <c r="K25" s="12"/>
      <c r="L25" s="12"/>
    </row>
    <row r="26" spans="1:12" ht="22.5" customHeight="1">
      <c r="A26" s="25" t="s">
        <v>73</v>
      </c>
      <c r="B26" s="41">
        <v>8</v>
      </c>
      <c r="C26" s="96">
        <v>305</v>
      </c>
      <c r="D26" s="96">
        <v>146454</v>
      </c>
      <c r="E26" s="96">
        <v>1165117</v>
      </c>
      <c r="F26" s="90">
        <f t="shared" si="0"/>
        <v>38.125</v>
      </c>
      <c r="G26" s="91">
        <f t="shared" si="3"/>
        <v>3820.055737704918</v>
      </c>
      <c r="H26" s="92">
        <f t="shared" si="2"/>
        <v>480.17704918032786</v>
      </c>
      <c r="I26" s="12"/>
      <c r="J26" s="12"/>
      <c r="K26" s="12"/>
      <c r="L26" s="12"/>
    </row>
    <row r="27" spans="1:12" ht="22.5" customHeight="1">
      <c r="A27" s="25" t="s">
        <v>74</v>
      </c>
      <c r="B27" s="41">
        <v>12</v>
      </c>
      <c r="C27" s="96">
        <v>597</v>
      </c>
      <c r="D27" s="96">
        <v>230725</v>
      </c>
      <c r="E27" s="96">
        <v>747756</v>
      </c>
      <c r="F27" s="90">
        <f t="shared" si="0"/>
        <v>49.75</v>
      </c>
      <c r="G27" s="91">
        <f t="shared" si="3"/>
        <v>1252.5226130653266</v>
      </c>
      <c r="H27" s="92">
        <f t="shared" si="2"/>
        <v>386.47403685092127</v>
      </c>
      <c r="I27" s="12"/>
      <c r="J27" s="12"/>
      <c r="K27" s="12"/>
      <c r="L27" s="12"/>
    </row>
    <row r="28" spans="1:12" ht="22.5" customHeight="1">
      <c r="A28" s="25" t="s">
        <v>75</v>
      </c>
      <c r="B28" s="41">
        <v>55</v>
      </c>
      <c r="C28" s="34">
        <v>1306</v>
      </c>
      <c r="D28" s="34">
        <v>511551</v>
      </c>
      <c r="E28" s="34">
        <v>3846790</v>
      </c>
      <c r="F28" s="90">
        <f t="shared" si="0"/>
        <v>23.745454545454546</v>
      </c>
      <c r="G28" s="91">
        <f t="shared" si="3"/>
        <v>2945.4747320061256</v>
      </c>
      <c r="H28" s="92">
        <f t="shared" si="2"/>
        <v>391.6929555895865</v>
      </c>
      <c r="I28" s="12"/>
      <c r="J28" s="7"/>
      <c r="K28" s="7"/>
      <c r="L28" s="7"/>
    </row>
    <row r="29" spans="1:12" ht="22.5" customHeight="1">
      <c r="A29" s="25" t="s">
        <v>76</v>
      </c>
      <c r="B29" s="41">
        <v>15</v>
      </c>
      <c r="C29" s="36">
        <v>781</v>
      </c>
      <c r="D29" s="36">
        <v>368075</v>
      </c>
      <c r="E29" s="36">
        <v>1753422</v>
      </c>
      <c r="F29" s="90">
        <f t="shared" si="0"/>
        <v>52.06666666666667</v>
      </c>
      <c r="G29" s="91">
        <f t="shared" si="3"/>
        <v>2245.0985915492956</v>
      </c>
      <c r="H29" s="92">
        <f t="shared" si="2"/>
        <v>471.28681177976955</v>
      </c>
      <c r="I29" s="75"/>
      <c r="J29" s="12"/>
      <c r="K29" s="12"/>
      <c r="L29" s="12"/>
    </row>
    <row r="30" spans="1:8" ht="22.5" customHeight="1">
      <c r="A30" s="26" t="s">
        <v>71</v>
      </c>
      <c r="B30" s="46">
        <v>109</v>
      </c>
      <c r="C30" s="38">
        <v>1532</v>
      </c>
      <c r="D30" s="38">
        <v>558841</v>
      </c>
      <c r="E30" s="38">
        <v>3936180</v>
      </c>
      <c r="F30" s="93">
        <f t="shared" si="0"/>
        <v>14.055045871559633</v>
      </c>
      <c r="G30" s="94">
        <f t="shared" si="3"/>
        <v>2569.308093994778</v>
      </c>
      <c r="H30" s="95">
        <f t="shared" si="2"/>
        <v>364.77872062663187</v>
      </c>
    </row>
    <row r="31" spans="1:8" ht="21" customHeight="1">
      <c r="A31" s="71"/>
      <c r="B31" s="71"/>
      <c r="C31" s="71"/>
      <c r="D31" s="71"/>
      <c r="E31" s="71"/>
      <c r="F31" s="71"/>
      <c r="G31" s="71"/>
      <c r="H31" s="71"/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</sheetData>
  <mergeCells count="7">
    <mergeCell ref="H8:H9"/>
    <mergeCell ref="B8:B9"/>
    <mergeCell ref="C8:C9"/>
    <mergeCell ref="D8:D9"/>
    <mergeCell ref="E8:E9"/>
    <mergeCell ref="F8:F9"/>
    <mergeCell ref="G8:G9"/>
  </mergeCells>
  <printOptions/>
  <pageMargins left="0.6692913385826772" right="0.6692913385826772" top="0.9055118110236221" bottom="0.9055118110236221" header="0.5118110236220472" footer="0.5118110236220472"/>
  <pageSetup horizontalDpi="300" verticalDpi="300" orientation="portrait" paperSize="9" scale="95" r:id="rId1"/>
  <headerFooter alignWithMargins="0">
    <oddFooter>&amp;C-28-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静岡市役所</dc:creator>
  <cp:keywords/>
  <dc:description/>
  <cp:lastModifiedBy>A-AA</cp:lastModifiedBy>
  <cp:lastPrinted>2006-10-12T04:44:19Z</cp:lastPrinted>
  <dcterms:created xsi:type="dcterms:W3CDTF">1997-12-23T05:19:43Z</dcterms:created>
  <dcterms:modified xsi:type="dcterms:W3CDTF">2007-01-19T02:21:21Z</dcterms:modified>
  <cp:category/>
  <cp:version/>
  <cp:contentType/>
  <cp:contentStatus/>
</cp:coreProperties>
</file>