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true" localSheetId="0" name="_xlnm._FilterDatabase" vbProcedure="false">Sheet1!$A$2:$D$123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<sst xmlns="http://schemas.openxmlformats.org/spreadsheetml/2006/main" count="129" uniqueCount="126">
  <si>
    <t xml:space="preserve">厚生労働省等からの通知</t>
  </si>
  <si>
    <t xml:space="preserve">発出日</t>
  </si>
  <si>
    <t xml:space="preserve">タイトル</t>
  </si>
  <si>
    <t xml:space="preserve">URL</t>
  </si>
  <si>
    <t xml:space="preserve">厚生労働省　事務連絡「新型コロナウイルス感染症の感染症法上の位置付け変更後の療養期間の考え方等について（令和５年５月８日以降の取扱いに関する事前の情報提供）」</t>
  </si>
  <si>
    <t xml:space="preserve">https://www.city.shizuoka.lg.jp/000977101.pdf</t>
  </si>
  <si>
    <t xml:space="preserve">厚生労働省　事務連絡「マスク着用の考え方の見直し等（特に高齢者施設等における取扱い）について」</t>
  </si>
  <si>
    <t xml:space="preserve">別添資料</t>
  </si>
  <si>
    <t xml:space="preserve">リーフレット</t>
  </si>
  <si>
    <t xml:space="preserve">高齢者施設等における感染対策の徹底について（その２）</t>
  </si>
  <si>
    <t xml:space="preserve">介護保険最新情報vol.1110「 令和４年度における感染対策のための実地研修に係る二次募集について」</t>
  </si>
  <si>
    <t xml:space="preserve">厚生労働省　事務連絡「退院患者の介護施設における適切な受入れに関する更なる取組について」</t>
  </si>
  <si>
    <t xml:space="preserve">厚生労働省　事務連絡「高齢者施設等における感染対策に活用可能な手引き、教材及び研修等について」</t>
  </si>
  <si>
    <t xml:space="preserve">介護保険最新情報vol.1071「感染対策のための実地での研修に係る令和４年度における募集について」</t>
  </si>
  <si>
    <t xml:space="preserve">厚生労働省　事務連絡「介護従事者である濃厚接触者に対する外出自粛要請への対応について」</t>
  </si>
  <si>
    <t xml:space="preserve">厚生労働省　事務連絡「布製マスクの配布希望の申出方法の変更について」</t>
  </si>
  <si>
    <t xml:space="preserve">厚生労働省　事務連絡「布製マスクの配布希望の申出に係る申出期限の延長等について」</t>
  </si>
  <si>
    <t xml:space="preserve">厚生労働省　事務連絡「布製マスクの配布希望の申出について」</t>
  </si>
  <si>
    <t xml:space="preserve">厚生労働省　事務連絡「高齢者施設におけるワクチン接種暦等を踏まえた面会に係る事例集について」</t>
  </si>
  <si>
    <t xml:space="preserve">事例集</t>
  </si>
  <si>
    <t xml:space="preserve">厚生労働省　事務連絡「社会福祉施設等における面会等の実施にあたっての留意点について」</t>
  </si>
  <si>
    <t xml:space="preserve">変更点</t>
  </si>
  <si>
    <t xml:space="preserve">介護保険最新情報vol.1021「感染対策のための実地での研修に係る令和３年度における第五次募集について」</t>
  </si>
  <si>
    <t xml:space="preserve">厚生労働省　事務連絡「介護施設等への布製マスクの配布希望の申出に係る提出様式の変更について」</t>
  </si>
  <si>
    <t xml:space="preserve">厚生労働省　事務連絡「今後の新型コロナウイルス感染症の感染拡大に備えた高齢者施設等における対応について」</t>
  </si>
  <si>
    <t xml:space="preserve">別添１　</t>
  </si>
  <si>
    <t xml:space="preserve">別添２　</t>
  </si>
  <si>
    <t xml:space="preserve">別添３　</t>
  </si>
  <si>
    <t xml:space="preserve">別添４　</t>
  </si>
  <si>
    <t xml:space="preserve">別添５</t>
  </si>
  <si>
    <t xml:space="preserve">別添６　</t>
  </si>
  <si>
    <t xml:space="preserve">介護保険最新情報vol.1015「感染対策のための実地での研修に係る令和2年度における第四次募集について」</t>
  </si>
  <si>
    <t xml:space="preserve">介護保険最新情報vol.1007「感染対策のための実地での研修に係る令和3年度における第三次募集について」</t>
  </si>
  <si>
    <t xml:space="preserve">厚生労働省　事務連絡「高齢者施設等における面会に係る事例集及び留意事項等の再周知について」</t>
  </si>
  <si>
    <t xml:space="preserve">令和３年11月24日付け厚生労働省事務連絡を以って廃止となりました。</t>
  </si>
  <si>
    <t xml:space="preserve">厚生労働省　事務連絡「高齢者施設における新型コロナウイルス感染症発生時に備えた応援体制の構築について」</t>
  </si>
  <si>
    <t xml:space="preserve">介護保険最新情報vol.987「新型コロナワクチンの接種体制の強化に向けた医師・看護師等の兼業に関する取扱いについて（依頼）」</t>
  </si>
  <si>
    <t xml:space="preserve">介護保険最新情報vol.984「感染対策のための実地での研修に係る令和3年度における第二次募集について」</t>
  </si>
  <si>
    <t xml:space="preserve">介護保険最新情報vol.981「高齢者施設等における感染防止対策及び施設内療養を含む感染者発生時の支援策」</t>
  </si>
  <si>
    <t xml:space="preserve">別添1</t>
  </si>
  <si>
    <t xml:space="preserve">別添2</t>
  </si>
  <si>
    <t xml:space="preserve">別添3</t>
  </si>
  <si>
    <t xml:space="preserve">別添4</t>
  </si>
  <si>
    <t xml:space="preserve">別添5</t>
  </si>
  <si>
    <t xml:space="preserve">別添6</t>
  </si>
  <si>
    <t xml:space="preserve">別添7</t>
  </si>
  <si>
    <t xml:space="preserve">介護保険最新情報vol.978「高齢者施設等において新型コロナウイルス感染症の感染者が発生した場合等に活用することができる制度等について」</t>
  </si>
  <si>
    <t xml:space="preserve">介護保険最新情報vol.971「介護サービス事業所によるサービス継続について（その3）」</t>
  </si>
  <si>
    <t xml:space="preserve">介護保険最新情報vol.967「感染対策のための実地での研修にかかる令和3年度における第一次募集について」</t>
  </si>
  <si>
    <t xml:space="preserve">介護保険最新情報vol.950「新型コロナウイルス感染症に対応する介護施設等の職員のためのサポートガイド等について」</t>
  </si>
  <si>
    <t xml:space="preserve">介護保険最新情報vol.929「高齢者施設における感染対策の更なる推進について」</t>
  </si>
  <si>
    <t xml:space="preserve">介護保険最新情報vol.928「介護施設・事業所等における新型コロナウイルス感染症対応等に係る事例の共有について」</t>
  </si>
  <si>
    <t xml:space="preserve">介護保険最新情報vol.927「退院患者の介護施設における適切な受入等について（一部改正）」</t>
  </si>
  <si>
    <t xml:space="preserve">厚生労働省　事務連絡「高齢者施設等における唾液検体の採取方法について」</t>
  </si>
  <si>
    <t xml:space="preserve">別紙　令和3年3月3日付け事務連絡「「新型コロナウイルス感染症（COVID-19）病原体検査の指針（第3.1版）」及び唾液検体の採取方法について」</t>
  </si>
  <si>
    <t xml:space="preserve">介護保険最新情報vol.926「介護施設・事業所における業務継続計画（BCP）作成支援に関する研修について」</t>
  </si>
  <si>
    <t xml:space="preserve">令和3年2月25日事務連絡「新型コロナウイルス感染症患者の退院基準について」</t>
  </si>
  <si>
    <t xml:space="preserve">（別紙1）「感染症の予防及び感染症の患者に対する医療に関する法律における新型コロナウイルス感染症患者の退院及び就業制限の取扱いについて（一部改正）」</t>
  </si>
  <si>
    <t xml:space="preserve">（別紙2）「感染症の予防及び感染症の患者に対する医療に関する法律における新型コロナウイルス感染症患者及び無症状病原体保有者の退院の取扱いに関する質疑応答集（Q＆A）の一部改正について」</t>
  </si>
  <si>
    <t xml:space="preserve">介護保険最新情報vol.920「新型コロナウイルス感染症に係る在宅の要介護（支援）者に対する介護サービス事業所のサービス継続について」</t>
  </si>
  <si>
    <t xml:space="preserve">介護保険最新情報vol.919「病床ひっ迫時における在宅要介護高齢者が感染した場合の留意点等について」</t>
  </si>
  <si>
    <t xml:space="preserve">介護保険最新情報vol.914「新型コロナウイルス感染症に対応する介護施設等の職員のためのメンタルヘルス相談窓口の設置について」</t>
  </si>
  <si>
    <t xml:space="preserve">介護保険最新情報vol.913「感染対策のための実地での研修への2次募集について」</t>
  </si>
  <si>
    <t xml:space="preserve">介護保険最新情報vol.911「病床ひっ迫時における高齢者施設での施設内感染時の留意点等について」</t>
  </si>
  <si>
    <t xml:space="preserve">介護保険最新情報vol.908「介護サービス事業所によるサービス継続について（その2）」</t>
  </si>
  <si>
    <t xml:space="preserve">介護保険最新情報vol.905「退院患者の介護施設における適切な受入等について」</t>
  </si>
  <si>
    <t xml:space="preserve">介護保険最新情報vol.897「介護保険サービス従事者向けの感染対策に関する研修について（その3）」</t>
  </si>
  <si>
    <t xml:space="preserve">介護施設・事業所における業務継続ガイドライン等について</t>
  </si>
  <si>
    <t xml:space="preserve">「寒冷な場面における感染防止対策の徹底等について」及び「冬場における「換気の悪い密閉空間」を改善するための換気方法」について
※「新型コロナウイルス感染症緊急包括支援事業（介護分）（国2次補正）」については、静岡県ホームページをご確認ください。
※簡易陰圧装置・換気設備の設置に係る地域医療介護総合確保基金については、申込は終了しています。
</t>
  </si>
  <si>
    <t xml:space="preserve">介護保険最新情報vol.892「介護施設等への布製マスクの配布希望の申出について」</t>
  </si>
  <si>
    <t xml:space="preserve">令和３年12月24日付け厚生労働省事務連絡を以って廃止となりました。</t>
  </si>
  <si>
    <t xml:space="preserve">介護保険最新情報vol.891「介護保険サービス従事者向けの感染対策に関する研修について（その2）」</t>
  </si>
  <si>
    <t xml:space="preserve">厚生労働省　事務連絡「高齢者施設等への重点的な検査の徹底に関する関係団体の相談窓口について」</t>
  </si>
  <si>
    <t xml:space="preserve">介護保険最新情報vol.889「高齢者施設における感染拡大防止対策の再徹底について」</t>
  </si>
  <si>
    <t xml:space="preserve">介護保険最新情報vol.888「介護保険サービス従事者向けの感染対策に関する研修について」</t>
  </si>
  <si>
    <t xml:space="preserve">介護保険最新情報vol.882「医療従事者・介護従事者の中で発熱等の症状を呈している方々について」</t>
  </si>
  <si>
    <t xml:space="preserve">介護保険最新情報vol.881「社会福祉施設等における感染拡大防止のための留意点について（その2）（一部改正）」</t>
  </si>
  <si>
    <t xml:space="preserve">令和３年11月24日付け厚生労働省事務連絡を以って廃止となりました。今後、社会福祉施設等に共通した感染防止対策の留意点については、「介護現場における感染対策の手引き」、「介護職員のための感染対策マニュアル」や関連の事務連絡を参照ください。（https://www.mhlw.go.jp/stf/seisakunitsuite/bunya/ hukushi_kaigo/kaigo_koureisha/taisakumatome_13635.html ）</t>
  </si>
  <si>
    <t xml:space="preserve">【別添参考】令和2 年4 月7 日付事務連絡「社会福祉施設等における感染拡大防止のための留意点について（その2）（別紙）」からの改正部分</t>
  </si>
  <si>
    <t xml:space="preserve">介護保険最新情報vol.873「介護保険施設等における入所（居）者の医療・介護サービス等の利用について」</t>
  </si>
  <si>
    <t xml:space="preserve">（別添）「社会福祉施設等における感染拡大防止のための留意点について（その2）」</t>
  </si>
  <si>
    <t xml:space="preserve">介護保険最新情報vol.872「有料老人ホーム等における入居者の医療・介護サービス等の利用について」</t>
  </si>
  <si>
    <t xml:space="preserve">介護保険最新情報vol.866「高齢者施設における新型コロナウイルス感染者発生時の検査体制について」</t>
  </si>
  <si>
    <t xml:space="preserve">介護保険最新情報vol.853「高齢者施設における新型コロナウイルス感染症発生に備えた対応等について」</t>
  </si>
  <si>
    <t xml:space="preserve">厚生労働省　事務連絡「「両立支援等助成金（介護離職防止支援コース　新型コロナウイルス感染症対応特例）」に係る家族の介護を行う者に向けた周知のお願いについて」</t>
  </si>
  <si>
    <t xml:space="preserve">介護保険最新情報vol.848「訪問系サービス事業所の介護サービス継続に向けた支援について」</t>
  </si>
  <si>
    <t xml:space="preserve">厚生労働省　事務連絡「新型コロナウイルス感染症により機能停止等となった社会福祉施設等に対する融資について」</t>
  </si>
  <si>
    <t xml:space="preserve">●リーフレット</t>
  </si>
  <si>
    <t xml:space="preserve">環境省・厚生労働省　連名事務連絡「令和2年度の熱中症予防行動について」（通知）</t>
  </si>
  <si>
    <t xml:space="preserve">介護保険最新情報vol.834「高齢者施設等におけるオンラインでの面会の実施について」</t>
  </si>
  <si>
    <t xml:space="preserve">介護保険最新情報vol.832「「新型コロナウイルス感染症についての相談・受診の目安」の改訂について」</t>
  </si>
  <si>
    <t xml:space="preserve">介護保険最新情報vol.829「「介護老人保健施設等における感染拡大防止のための留意点について」（令和2年5月4日付事務連絡）に関するQ＆Aについて」</t>
  </si>
  <si>
    <t xml:space="preserve">介護保険最新情報vol.828「介護老人保健施設等における感染拡大防止のための留意点について」</t>
  </si>
  <si>
    <t xml:space="preserve">介護保険最新情報vol.825「リーフレット「新型コロナウイルス感染症に係る通所介護事業所のサービス継続支援について」」</t>
  </si>
  <si>
    <t xml:space="preserve">介護保険最新情報vol.824「介護サービス事業所によるサービス継続について」</t>
  </si>
  <si>
    <t xml:space="preserve">介護保険最新情報vol.822「「社会福祉施設等における感染拡大防止のための留意点について（令和2年3月6日付事務連絡）」及び「社会福祉施設等における感染拡大防止のための留意点について（その2）（令和2年4月7日付事務連絡）」に関するQ＆A（その2）について」</t>
  </si>
  <si>
    <t xml:space="preserve">介護保険最新情報vol.821「介護サービス事業所等における新型コロナウイルス感染症等の再徹底について」</t>
  </si>
  <si>
    <t xml:space="preserve">介護保険最新情報vol.819「サージカルマスク、長袖ガウン、ゴーグル及びフェイスシールドの例外的取扱いについて」</t>
  </si>
  <si>
    <t xml:space="preserve">介護保険最新情報vol.817「有料老人ホーム等における新型コロナウイルス感染症対策の再徹底について」</t>
  </si>
  <si>
    <t xml:space="preserve">介護保険最新情報vol.815「「社会福祉施設等における感染拡大防止のための留意点について（令和2年3月6日付事務連絡）」及び「社会福祉施設等における感染拡大防止のための留意点について（その2）（令和2年4月7日付事務連絡）」に関するQ＆Aについて」</t>
  </si>
  <si>
    <t xml:space="preserve">介護保険最新情報vol.808「社会福祉施設等における感染拡大防止のための留意点について（その2）」</t>
  </si>
  <si>
    <t xml:space="preserve">介護保険最新情報vol.807「「新型コロナウイルス感染症の軽度者等に係る宿泊療養及び自宅療養の対象並びに自治体における対応に向けた準備について」等の周知について」</t>
  </si>
  <si>
    <t xml:space="preserve">【チラシ】福祉医療機構：コロナウイルスに係る優遇融資のお知らせ</t>
  </si>
  <si>
    <t xml:space="preserve">介護保険最新情報vol.802「社会福祉施設等に対する「新型コロナウイルス対策 身のまわりを清潔にしましょう。」の周知について」</t>
  </si>
  <si>
    <t xml:space="preserve">介護保険最新情報vol.806「セーフティネット保証5号対象業種（老人福祉・介護関係）の追加指定について」</t>
  </si>
  <si>
    <t xml:space="preserve">介護保険最新情報vol.793「社会福祉施設等職員に対する新型コロナウイルス集団発生防止に係る注意喚起の周知について」</t>
  </si>
  <si>
    <t xml:space="preserve">介護保険最新情報vol.792「セーフティネット保証5号の対象業種（社会福祉施設等関連）の指定について」</t>
  </si>
  <si>
    <r>
      <rPr>
        <sz val="11"/>
        <color rgb="FF000000"/>
        <rFont val="游ゴシック"/>
        <family val="2"/>
        <charset val="128"/>
      </rPr>
      <t xml:space="preserve">介護保険最新情報vol.790「社会福祉施設等における新型コロナウイルスへの対応について（令和2年3 月19日現在）」
</t>
    </r>
    <r>
      <rPr>
        <sz val="9"/>
        <color rgb="FF000000"/>
        <rFont val="游ゴシック"/>
        <family val="3"/>
        <charset val="128"/>
      </rPr>
      <t xml:space="preserve">※介護保険最新情報vol.784（令和2年3月11日付け通知）は介護保険最新情報vol.790（令和2年3月19日付け通知）をもって廃止されました。</t>
    </r>
  </si>
  <si>
    <t xml:space="preserve">介護保険最新情報vol.791「社会福祉施設等における感染拡大防止のための取組の徹底について」</t>
  </si>
  <si>
    <t xml:space="preserve">介護保険最新情報vol.787「新型コロナウイルス感染症の発生及び感染拡大による影響を踏まえた社会福祉施設等を運営する中小企業・小規模事業者への対応について（周知）」</t>
  </si>
  <si>
    <t xml:space="preserve">介護保険最新情報vol.786「「社会福祉施設等における感染拡大防止のための留意点について（令和2年3月6日付事務連絡）」に関するQ＆Aについて」</t>
  </si>
  <si>
    <t xml:space="preserve">介護保険最新情報vol.780「「社会福祉施設等（入所施設・居住系サービスに限る。）における感染拡大防止のための留意点について（令和2年2月24 日付事務連絡）」に関するQ＆Aについて」</t>
  </si>
  <si>
    <t xml:space="preserve">介護保険最新情報vol.777「社会福祉施設等における感染拡大防止のための留意点について」 </t>
  </si>
  <si>
    <t xml:space="preserve">環境省通知等について
 静岡市　廃棄物対策課ホームページ　「新型コロナウイルス感染症対策に係る廃棄物の適正処理について」　　</t>
  </si>
  <si>
    <t xml:space="preserve">厚生労働省　事務連絡「介護予防・日常生活支援総合事業等における新型コロナウイルスへの対応について」</t>
  </si>
  <si>
    <t xml:space="preserve">厚生労働省　事務連絡「介護施設・事業所で新型コロナウイルスの感染拡大を防止するために」リーフレット作成について</t>
  </si>
  <si>
    <t xml:space="preserve">別添　リーフレット</t>
  </si>
  <si>
    <t xml:space="preserve">介護保険最新情報vol.774「新型コロナウイルス感染症防止のための学校の臨時休業に関連しての医療機関、社会福祉施設等の対応について」</t>
  </si>
  <si>
    <t xml:space="preserve">介護保険最新情報vol.771「（1）認知症対応型共同生活介護事業所における新型コロナウイルス感染症の感染拡大防止のための対応について（2）有料老人ホーム等における新型コロナウイルス感染症の感染拡大防止のための対応について」</t>
  </si>
  <si>
    <t xml:space="preserve">介護保険最新情報vol.769「社会福祉施設等（入所施設・居住系サービスを除く。）における感染拡大防止のための留意点について」</t>
  </si>
  <si>
    <t xml:space="preserve">介護保険最新情報vol.768「社会福祉施設等（入所施設・居住系サービスに限る。）における感染拡大防止のための留意点について」</t>
  </si>
  <si>
    <t xml:space="preserve">介護保険最新情報vol.767「社会福祉施設等における新型コロナウイルスへの対応の徹底について」</t>
  </si>
  <si>
    <t xml:space="preserve">介護保険最新情報vol.765「社会福祉施設等の利用者等に新型コロナウイルス感染症が発生した場合等の対応について（令和2年2月18日付事務連絡）」に関するQ＆Aについて </t>
  </si>
  <si>
    <t xml:space="preserve">介護保険最新情報vol.764「社会福祉施設等の利用者等に新型コロナウイルス感染症が発生した場合等の対応について」</t>
  </si>
  <si>
    <t xml:space="preserve">介護保険最新情報　Vol.761「社会福祉施設等における新型コロナウイルスへの対応について（その2）」</t>
  </si>
  <si>
    <t xml:space="preserve">介護保険最新情報　Vol.756「新型コロナウイルスに関する Q＆A」等の周知について</t>
  </si>
</sst>
</file>

<file path=xl/styles.xml><?xml version="1.0" encoding="utf-8"?>
<styleSheet xmlns="http://schemas.openxmlformats.org/spreadsheetml/2006/main">
  <numFmts count="3">
    <numFmt numFmtId="164" formatCode="General"/>
    <numFmt numFmtId="165" formatCode="[$-1030411]ge\.mm\.dd"/>
    <numFmt numFmtId="166" formatCode="General"/>
  </numFmts>
  <fonts count="10">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4"/>
      <color rgb="FF000000"/>
      <name val="游ゴシック"/>
      <family val="2"/>
      <charset val="128"/>
    </font>
    <font>
      <sz val="14"/>
      <color rgb="FF000000"/>
      <name val="游ゴシック"/>
      <family val="3"/>
      <charset val="128"/>
    </font>
    <font>
      <u val="single"/>
      <sz val="11"/>
      <color rgb="FF0563C1"/>
      <name val="游ゴシック"/>
      <family val="2"/>
      <charset val="128"/>
    </font>
    <font>
      <sz val="11"/>
      <name val="游ゴシック"/>
      <family val="2"/>
      <charset val="128"/>
    </font>
    <font>
      <sz val="11"/>
      <name val="游ゴシック"/>
      <family val="3"/>
      <charset val="128"/>
    </font>
    <font>
      <sz val="9"/>
      <color rgb="FF000000"/>
      <name val="游ゴシック"/>
      <family val="3"/>
      <charset val="128"/>
    </font>
  </fonts>
  <fills count="2">
    <fill>
      <patternFill patternType="none"/>
    </fill>
    <fill>
      <patternFill patternType="gray125"/>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center" textRotation="0" wrapText="false" indent="0" shrinkToFit="false"/>
    </xf>
  </cellStyleXfs>
  <cellXfs count="3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5" fontId="0" fillId="0" borderId="3"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6" fillId="0" borderId="0" xfId="20" applyFont="true" applyBorder="false" applyAlignment="true" applyProtection="false">
      <alignment horizontal="general" vertical="center" textRotation="0" wrapText="true" indent="0" shrinkToFit="false"/>
      <protection locked="true" hidden="false"/>
    </xf>
    <xf numFmtId="165"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6" fontId="6" fillId="0" borderId="2" xfId="20" applyFont="false" applyBorder="true" applyAlignment="true" applyProtection="true">
      <alignment horizontal="general"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left"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5"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left" vertical="center" textRotation="0" wrapText="false" indent="0" shrinkToFit="false"/>
      <protection locked="true" hidden="false"/>
    </xf>
    <xf numFmtId="165" fontId="0" fillId="0" borderId="2" xfId="0" applyFont="false" applyBorder="true" applyAlignment="true" applyProtection="false">
      <alignment horizontal="right"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left" vertical="center" textRotation="0" wrapText="true" indent="0" shrinkToFit="false"/>
      <protection locked="true" hidden="false"/>
    </xf>
    <xf numFmtId="165" fontId="0" fillId="0" borderId="2" xfId="0" applyFont="false" applyBorder="true" applyAlignment="true" applyProtection="false">
      <alignment horizontal="general" vertical="center" textRotation="0" wrapText="false" indent="0" shrinkToFit="false"/>
      <protection locked="true" hidden="false"/>
    </xf>
    <xf numFmtId="166" fontId="6" fillId="0" borderId="2" xfId="20" applyFont="false" applyBorder="true" applyAlignment="true" applyProtection="true">
      <alignment horizontal="general" vertical="center" textRotation="0" wrapText="true" indent="0" shrinkToFit="false"/>
      <protection locked="true" hidden="false"/>
    </xf>
    <xf numFmtId="164" fontId="7" fillId="0" borderId="2" xfId="20" applyFont="true" applyBorder="true" applyAlignment="true" applyProtection="true">
      <alignment horizontal="general" vertical="center" textRotation="0" wrapText="false" indent="0" shrinkToFit="false"/>
      <protection locked="true" hidden="false"/>
    </xf>
    <xf numFmtId="164" fontId="0" fillId="0" borderId="6" xfId="0" applyFont="false" applyBorder="true" applyAlignment="true" applyProtection="false">
      <alignment horizontal="left" vertical="center" textRotation="0" wrapText="true" indent="0" shrinkToFit="false"/>
      <protection locked="true" hidden="false"/>
    </xf>
    <xf numFmtId="164" fontId="7" fillId="0" borderId="2" xfId="20" applyFont="true" applyBorder="true" applyAlignment="true" applyProtection="true">
      <alignment horizontal="left"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8" fillId="0" borderId="2" xfId="20" applyFont="true" applyBorder="true" applyAlignment="true" applyProtection="true">
      <alignment horizontal="general" vertical="center" textRotation="0" wrapText="false" indent="0" shrinkToFit="false"/>
      <protection locked="true" hidden="false"/>
    </xf>
    <xf numFmtId="164" fontId="6" fillId="0" borderId="2" xfId="20" applyFont="true" applyBorder="true" applyAlignment="true" applyProtection="true">
      <alignment horizontal="left" vertical="center" textRotation="0" wrapText="true" indent="0" shrinkToFit="false"/>
      <protection locked="true" hidden="false"/>
    </xf>
    <xf numFmtId="164" fontId="0" fillId="0" borderId="6" xfId="0" applyFont="false" applyBorder="true" applyAlignment="fals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
    <dxf>
      <fill>
        <patternFill patternType="solid">
          <fgColor rgb="FF000000"/>
          <bgColor rgb="FFFFFFFF"/>
        </patternFill>
      </fill>
    </dxf>
    <dxf>
      <fill>
        <patternFill patternType="solid">
          <fgColor rgb="FF0563C1"/>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s://www.city.shizuoka.lg.jp/000977101.pdf" TargetMode="External"/><Relationship Id="rId2" Type="http://schemas.openxmlformats.org/officeDocument/2006/relationships/hyperlink" Target="&#12467;&#12525;&#12490;&#36890;&#30693;&#19968;&#35239;(1).xlsx#" TargetMode="External"/><Relationship Id="rId3" Type="http://schemas.openxmlformats.org/officeDocument/2006/relationships/hyperlink" Target="&#12467;&#12525;&#12490;&#36890;&#30693;&#19968;&#35239;(1).xlsx#" TargetMode="External"/><Relationship Id="rId4" Type="http://schemas.openxmlformats.org/officeDocument/2006/relationships/hyperlink" Target="&#12467;&#12525;&#12490;&#36890;&#30693;&#19968;&#35239;(1).xlsx#" TargetMode="External"/><Relationship Id="rId5" Type="http://schemas.openxmlformats.org/officeDocument/2006/relationships/hyperlink" Target="&#12467;&#12525;&#12490;&#36890;&#30693;&#19968;&#35239;(1).xlsx#" TargetMode="External"/><Relationship Id="rId6" Type="http://schemas.openxmlformats.org/officeDocument/2006/relationships/hyperlink" Target="&#12467;&#12525;&#12490;&#36890;&#30693;&#19968;&#35239;(1).xlsx#" TargetMode="External"/><Relationship Id="rId7" Type="http://schemas.openxmlformats.org/officeDocument/2006/relationships/hyperlink" Target="&#12467;&#12525;&#12490;&#36890;&#30693;&#19968;&#35239;(1).xlsx#" TargetMode="External"/><Relationship Id="rId8" Type="http://schemas.openxmlformats.org/officeDocument/2006/relationships/hyperlink" Target="&#12467;&#12525;&#12490;&#36890;&#30693;&#19968;&#35239;(1).xlsx#" TargetMode="External"/><Relationship Id="rId9" Type="http://schemas.openxmlformats.org/officeDocument/2006/relationships/hyperlink" Target="&#12467;&#12525;&#12490;&#36890;&#30693;&#19968;&#35239;(1).xlsx#" TargetMode="External"/><Relationship Id="rId10" Type="http://schemas.openxmlformats.org/officeDocument/2006/relationships/hyperlink" Target="&#12467;&#12525;&#12490;&#36890;&#30693;&#19968;&#35239;(1).xlsx#" TargetMode="External"/><Relationship Id="rId11" Type="http://schemas.openxmlformats.org/officeDocument/2006/relationships/hyperlink" Target="&#12467;&#12525;&#12490;&#36890;&#30693;&#19968;&#35239;(1).xlsx#" TargetMode="External"/><Relationship Id="rId12" Type="http://schemas.openxmlformats.org/officeDocument/2006/relationships/hyperlink" Target="&#12467;&#12525;&#12490;&#36890;&#30693;&#19968;&#35239;(1).xlsx#" TargetMode="External"/><Relationship Id="rId13" Type="http://schemas.openxmlformats.org/officeDocument/2006/relationships/hyperlink" Target="&#12467;&#12525;&#12490;&#36890;&#30693;&#19968;&#35239;(1).xlsx#" TargetMode="External"/><Relationship Id="rId14" Type="http://schemas.openxmlformats.org/officeDocument/2006/relationships/hyperlink" Target="&#12467;&#12525;&#12490;&#36890;&#30693;&#19968;&#35239;(1).xlsx#" TargetMode="External"/><Relationship Id="rId15" Type="http://schemas.openxmlformats.org/officeDocument/2006/relationships/hyperlink" Target="&#12467;&#12525;&#12490;&#36890;&#30693;&#19968;&#35239;(1).xlsx#" TargetMode="External"/><Relationship Id="rId16" Type="http://schemas.openxmlformats.org/officeDocument/2006/relationships/hyperlink" Target="&#12467;&#12525;&#12490;&#36890;&#30693;&#19968;&#35239;(1).xlsx#" TargetMode="External"/><Relationship Id="rId17" Type="http://schemas.openxmlformats.org/officeDocument/2006/relationships/hyperlink" Target="&#12467;&#12525;&#12490;&#36890;&#30693;&#19968;&#35239;(1).xlsx#" TargetMode="External"/><Relationship Id="rId18" Type="http://schemas.openxmlformats.org/officeDocument/2006/relationships/hyperlink" Target="&#12467;&#12525;&#12490;&#36890;&#30693;&#19968;&#35239;(1).xlsx#" TargetMode="External"/><Relationship Id="rId19" Type="http://schemas.openxmlformats.org/officeDocument/2006/relationships/hyperlink" Target="&#12467;&#12525;&#12490;&#36890;&#30693;&#19968;&#35239;(1).xlsx#" TargetMode="External"/><Relationship Id="rId20" Type="http://schemas.openxmlformats.org/officeDocument/2006/relationships/hyperlink" Target="&#12467;&#12525;&#12490;&#36890;&#30693;&#19968;&#35239;(1).xlsx#" TargetMode="External"/><Relationship Id="rId21" Type="http://schemas.openxmlformats.org/officeDocument/2006/relationships/hyperlink" Target="&#12467;&#12525;&#12490;&#36890;&#30693;&#19968;&#35239;(1).xlsx#" TargetMode="External"/><Relationship Id="rId22" Type="http://schemas.openxmlformats.org/officeDocument/2006/relationships/hyperlink" Target="&#12467;&#12525;&#12490;&#36890;&#30693;&#19968;&#35239;(1).xlsx#" TargetMode="External"/><Relationship Id="rId23" Type="http://schemas.openxmlformats.org/officeDocument/2006/relationships/hyperlink" Target="&#12467;&#12525;&#12490;&#36890;&#30693;&#19968;&#35239;(1).xlsx#" TargetMode="External"/><Relationship Id="rId24" Type="http://schemas.openxmlformats.org/officeDocument/2006/relationships/hyperlink" Target="&#12467;&#12525;&#12490;&#36890;&#30693;&#19968;&#35239;(1).xlsx#" TargetMode="External"/><Relationship Id="rId25" Type="http://schemas.openxmlformats.org/officeDocument/2006/relationships/hyperlink" Target="&#12467;&#12525;&#12490;&#36890;&#30693;&#19968;&#35239;(1).xlsx#" TargetMode="External"/><Relationship Id="rId26" Type="http://schemas.openxmlformats.org/officeDocument/2006/relationships/hyperlink" Target="&#12467;&#12525;&#12490;&#36890;&#30693;&#19968;&#35239;(1).xlsx#" TargetMode="External"/><Relationship Id="rId27" Type="http://schemas.openxmlformats.org/officeDocument/2006/relationships/hyperlink" Target="&#12467;&#12525;&#12490;&#36890;&#30693;&#19968;&#35239;(1).xlsx#" TargetMode="External"/><Relationship Id="rId28" Type="http://schemas.openxmlformats.org/officeDocument/2006/relationships/hyperlink" Target="&#12467;&#12525;&#12490;&#36890;&#30693;&#19968;&#35239;(1).xlsx#" TargetMode="External"/><Relationship Id="rId29" Type="http://schemas.openxmlformats.org/officeDocument/2006/relationships/hyperlink" Target="&#12467;&#12525;&#12490;&#36890;&#30693;&#19968;&#35239;(1).xlsx#" TargetMode="External"/><Relationship Id="rId30" Type="http://schemas.openxmlformats.org/officeDocument/2006/relationships/hyperlink" Target="&#12467;&#12525;&#12490;&#36890;&#30693;&#19968;&#35239;(1).xlsx#" TargetMode="External"/><Relationship Id="rId31" Type="http://schemas.openxmlformats.org/officeDocument/2006/relationships/hyperlink" Target="&#12467;&#12525;&#12490;&#36890;&#30693;&#19968;&#35239;(1).xlsx#" TargetMode="External"/><Relationship Id="rId32" Type="http://schemas.openxmlformats.org/officeDocument/2006/relationships/hyperlink" Target="&#12467;&#12525;&#12490;&#36890;&#30693;&#19968;&#35239;(1).xlsx#" TargetMode="External"/><Relationship Id="rId33" Type="http://schemas.openxmlformats.org/officeDocument/2006/relationships/hyperlink" Target="&#12467;&#12525;&#12490;&#36890;&#30693;&#19968;&#35239;(1).xlsx#" TargetMode="External"/><Relationship Id="rId34" Type="http://schemas.openxmlformats.org/officeDocument/2006/relationships/hyperlink" Target="&#12467;&#12525;&#12490;&#36890;&#30693;&#19968;&#35239;(1).xlsx#" TargetMode="External"/><Relationship Id="rId35" Type="http://schemas.openxmlformats.org/officeDocument/2006/relationships/hyperlink" Target="&#12467;&#12525;&#12490;&#36890;&#30693;&#19968;&#35239;(1).xlsx#" TargetMode="External"/><Relationship Id="rId36" Type="http://schemas.openxmlformats.org/officeDocument/2006/relationships/hyperlink" Target="&#12467;&#12525;&#12490;&#36890;&#30693;&#19968;&#35239;(1).xlsx#" TargetMode="External"/><Relationship Id="rId37" Type="http://schemas.openxmlformats.org/officeDocument/2006/relationships/hyperlink" Target="&#12467;&#12525;&#12490;&#36890;&#30693;&#19968;&#35239;(1).xlsx#" TargetMode="External"/><Relationship Id="rId38" Type="http://schemas.openxmlformats.org/officeDocument/2006/relationships/hyperlink" Target="&#12467;&#12525;&#12490;&#36890;&#30693;&#19968;&#35239;(1).xlsx#" TargetMode="External"/><Relationship Id="rId39" Type="http://schemas.openxmlformats.org/officeDocument/2006/relationships/hyperlink" Target="&#12467;&#12525;&#12490;&#36890;&#30693;&#19968;&#35239;(1).xlsx#" TargetMode="External"/><Relationship Id="rId40" Type="http://schemas.openxmlformats.org/officeDocument/2006/relationships/hyperlink" Target="&#12467;&#12525;&#12490;&#36890;&#30693;&#19968;&#35239;(1).xlsx#" TargetMode="External"/><Relationship Id="rId41" Type="http://schemas.openxmlformats.org/officeDocument/2006/relationships/hyperlink" Target="&#12467;&#12525;&#12490;&#36890;&#30693;&#19968;&#35239;(1).xlsx#" TargetMode="External"/><Relationship Id="rId42" Type="http://schemas.openxmlformats.org/officeDocument/2006/relationships/hyperlink" Target="&#12467;&#12525;&#12490;&#36890;&#30693;&#19968;&#35239;(1).xlsx#" TargetMode="External"/><Relationship Id="rId43" Type="http://schemas.openxmlformats.org/officeDocument/2006/relationships/hyperlink" Target="&#12467;&#12525;&#12490;&#36890;&#30693;&#19968;&#35239;(1).xlsx#" TargetMode="External"/><Relationship Id="rId44" Type="http://schemas.openxmlformats.org/officeDocument/2006/relationships/hyperlink" Target="&#12467;&#12525;&#12490;&#36890;&#30693;&#19968;&#35239;(1).xlsx#" TargetMode="External"/><Relationship Id="rId45" Type="http://schemas.openxmlformats.org/officeDocument/2006/relationships/hyperlink" Target="&#12467;&#12525;&#12490;&#36890;&#30693;&#19968;&#35239;(1).xlsx#" TargetMode="External"/><Relationship Id="rId46" Type="http://schemas.openxmlformats.org/officeDocument/2006/relationships/hyperlink" Target="&#12467;&#12525;&#12490;&#36890;&#30693;&#19968;&#35239;(1).xlsx#" TargetMode="External"/><Relationship Id="rId47" Type="http://schemas.openxmlformats.org/officeDocument/2006/relationships/hyperlink" Target="&#12467;&#12525;&#12490;&#36890;&#30693;&#19968;&#35239;(1).xlsx#" TargetMode="External"/><Relationship Id="rId48" Type="http://schemas.openxmlformats.org/officeDocument/2006/relationships/hyperlink" Target="&#12467;&#12525;&#12490;&#36890;&#30693;&#19968;&#35239;(1).xlsx#" TargetMode="External"/><Relationship Id="rId49" Type="http://schemas.openxmlformats.org/officeDocument/2006/relationships/hyperlink" Target="&#12467;&#12525;&#12490;&#36890;&#30693;&#19968;&#35239;(1).xlsx#" TargetMode="External"/><Relationship Id="rId50" Type="http://schemas.openxmlformats.org/officeDocument/2006/relationships/hyperlink" Target="&#12467;&#12525;&#12490;&#36890;&#30693;&#19968;&#35239;(1).xlsx#" TargetMode="External"/><Relationship Id="rId51" Type="http://schemas.openxmlformats.org/officeDocument/2006/relationships/hyperlink" Target="&#12467;&#12525;&#12490;&#36890;&#30693;&#19968;&#35239;(1).xlsx#" TargetMode="External"/><Relationship Id="rId52" Type="http://schemas.openxmlformats.org/officeDocument/2006/relationships/hyperlink" Target="&#12467;&#12525;&#12490;&#36890;&#30693;&#19968;&#35239;(1).xlsx#" TargetMode="External"/><Relationship Id="rId53" Type="http://schemas.openxmlformats.org/officeDocument/2006/relationships/hyperlink" Target="&#12467;&#12525;&#12490;&#36890;&#30693;&#19968;&#35239;(1).xlsx#" TargetMode="External"/><Relationship Id="rId54" Type="http://schemas.openxmlformats.org/officeDocument/2006/relationships/hyperlink" Target="&#12467;&#12525;&#12490;&#36890;&#30693;&#19968;&#35239;(1).xlsx#" TargetMode="External"/><Relationship Id="rId55" Type="http://schemas.openxmlformats.org/officeDocument/2006/relationships/hyperlink" Target="&#12467;&#12525;&#12490;&#36890;&#30693;&#19968;&#35239;(1).xlsx#" TargetMode="External"/><Relationship Id="rId56" Type="http://schemas.openxmlformats.org/officeDocument/2006/relationships/hyperlink" Target="&#12467;&#12525;&#12490;&#36890;&#30693;&#19968;&#35239;(1).xlsx#" TargetMode="External"/><Relationship Id="rId57" Type="http://schemas.openxmlformats.org/officeDocument/2006/relationships/hyperlink" Target="&#12467;&#12525;&#12490;&#36890;&#30693;&#19968;&#35239;(1).xlsx#" TargetMode="External"/><Relationship Id="rId58" Type="http://schemas.openxmlformats.org/officeDocument/2006/relationships/hyperlink" Target="&#12467;&#12525;&#12490;&#36890;&#30693;&#19968;&#35239;(1).xlsx#" TargetMode="External"/><Relationship Id="rId59" Type="http://schemas.openxmlformats.org/officeDocument/2006/relationships/hyperlink" Target="&#12467;&#12525;&#12490;&#36890;&#30693;&#19968;&#35239;(1).xlsx#" TargetMode="External"/><Relationship Id="rId60" Type="http://schemas.openxmlformats.org/officeDocument/2006/relationships/hyperlink" Target="&#12467;&#12525;&#12490;&#36890;&#30693;&#19968;&#35239;(1).xlsx#" TargetMode="External"/><Relationship Id="rId61" Type="http://schemas.openxmlformats.org/officeDocument/2006/relationships/hyperlink" Target="&#12467;&#12525;&#12490;&#36890;&#30693;&#19968;&#35239;(1).xlsx#" TargetMode="External"/><Relationship Id="rId62" Type="http://schemas.openxmlformats.org/officeDocument/2006/relationships/hyperlink" Target="&#12467;&#12525;&#12490;&#36890;&#30693;&#19968;&#35239;(1).xlsx#" TargetMode="External"/><Relationship Id="rId63" Type="http://schemas.openxmlformats.org/officeDocument/2006/relationships/hyperlink" Target="&#12467;&#12525;&#12490;&#36890;&#30693;&#19968;&#35239;(1).xlsx#" TargetMode="External"/><Relationship Id="rId64" Type="http://schemas.openxmlformats.org/officeDocument/2006/relationships/hyperlink" Target="&#12467;&#12525;&#12490;&#36890;&#30693;&#19968;&#35239;(1).xlsx#" TargetMode="External"/><Relationship Id="rId65" Type="http://schemas.openxmlformats.org/officeDocument/2006/relationships/hyperlink" Target="&#12467;&#12525;&#12490;&#36890;&#30693;&#19968;&#35239;(1).xlsx#" TargetMode="External"/><Relationship Id="rId66" Type="http://schemas.openxmlformats.org/officeDocument/2006/relationships/hyperlink" Target="&#12467;&#12525;&#12490;&#36890;&#30693;&#19968;&#35239;(1).xlsx#" TargetMode="External"/><Relationship Id="rId67" Type="http://schemas.openxmlformats.org/officeDocument/2006/relationships/hyperlink" Target="&#12467;&#12525;&#12490;&#36890;&#30693;&#19968;&#35239;(1).xlsx#" TargetMode="External"/><Relationship Id="rId68" Type="http://schemas.openxmlformats.org/officeDocument/2006/relationships/hyperlink" Target="&#12467;&#12525;&#12490;&#36890;&#30693;&#19968;&#35239;(1).xlsx#" TargetMode="External"/><Relationship Id="rId69" Type="http://schemas.openxmlformats.org/officeDocument/2006/relationships/hyperlink" Target="&#12467;&#12525;&#12490;&#36890;&#30693;&#19968;&#35239;(1).xlsx#" TargetMode="External"/><Relationship Id="rId70" Type="http://schemas.openxmlformats.org/officeDocument/2006/relationships/hyperlink" Target="&#12467;&#12525;&#12490;&#36890;&#30693;&#19968;&#35239;(1).xlsx#" TargetMode="External"/><Relationship Id="rId71" Type="http://schemas.openxmlformats.org/officeDocument/2006/relationships/hyperlink" Target="&#12467;&#12525;&#12490;&#36890;&#30693;&#19968;&#35239;(1).xlsx#" TargetMode="External"/><Relationship Id="rId72" Type="http://schemas.openxmlformats.org/officeDocument/2006/relationships/hyperlink" Target="&#12467;&#12525;&#12490;&#36890;&#30693;&#19968;&#35239;(1).xlsx#" TargetMode="External"/><Relationship Id="rId73" Type="http://schemas.openxmlformats.org/officeDocument/2006/relationships/hyperlink" Target="&#12467;&#12525;&#12490;&#36890;&#30693;&#19968;&#35239;(1).xlsx#" TargetMode="External"/><Relationship Id="rId74" Type="http://schemas.openxmlformats.org/officeDocument/2006/relationships/hyperlink" Target="&#12467;&#12525;&#12490;&#36890;&#30693;&#19968;&#35239;(1).xlsx#" TargetMode="External"/><Relationship Id="rId75" Type="http://schemas.openxmlformats.org/officeDocument/2006/relationships/hyperlink" Target="&#12467;&#12525;&#12490;&#36890;&#30693;&#19968;&#35239;(1).xlsx#" TargetMode="External"/><Relationship Id="rId76" Type="http://schemas.openxmlformats.org/officeDocument/2006/relationships/hyperlink" Target="&#12467;&#12525;&#12490;&#36890;&#30693;&#19968;&#35239;(1).xlsx#" TargetMode="External"/><Relationship Id="rId77" Type="http://schemas.openxmlformats.org/officeDocument/2006/relationships/hyperlink" Target="&#12467;&#12525;&#12490;&#36890;&#30693;&#19968;&#35239;(1).xlsx#" TargetMode="External"/><Relationship Id="rId78" Type="http://schemas.openxmlformats.org/officeDocument/2006/relationships/hyperlink" Target="&#12467;&#12525;&#12490;&#36890;&#30693;&#19968;&#35239;(1).xlsx#" TargetMode="External"/><Relationship Id="rId79" Type="http://schemas.openxmlformats.org/officeDocument/2006/relationships/hyperlink" Target="&#12467;&#12525;&#12490;&#36890;&#30693;&#19968;&#35239;(1).xlsx#" TargetMode="External"/><Relationship Id="rId80" Type="http://schemas.openxmlformats.org/officeDocument/2006/relationships/hyperlink" Target="&#12467;&#12525;&#12490;&#36890;&#30693;&#19968;&#35239;(1).xlsx#" TargetMode="External"/><Relationship Id="rId81" Type="http://schemas.openxmlformats.org/officeDocument/2006/relationships/hyperlink" Target="&#12467;&#12525;&#12490;&#36890;&#30693;&#19968;&#35239;(1).xlsx#" TargetMode="External"/><Relationship Id="rId82" Type="http://schemas.openxmlformats.org/officeDocument/2006/relationships/hyperlink" Target="&#12467;&#12525;&#12490;&#36890;&#30693;&#19968;&#35239;(1).xlsx#" TargetMode="External"/><Relationship Id="rId83" Type="http://schemas.openxmlformats.org/officeDocument/2006/relationships/hyperlink" Target="&#12467;&#12525;&#12490;&#36890;&#30693;&#19968;&#35239;(1).xlsx#" TargetMode="External"/><Relationship Id="rId84" Type="http://schemas.openxmlformats.org/officeDocument/2006/relationships/hyperlink" Target="&#12467;&#12525;&#12490;&#36890;&#30693;&#19968;&#35239;(1).xlsx#" TargetMode="External"/><Relationship Id="rId85" Type="http://schemas.openxmlformats.org/officeDocument/2006/relationships/hyperlink" Target="&#12467;&#12525;&#12490;&#36890;&#30693;&#19968;&#35239;(1).xlsx#" TargetMode="External"/><Relationship Id="rId86" Type="http://schemas.openxmlformats.org/officeDocument/2006/relationships/hyperlink" Target="&#12467;&#12525;&#12490;&#36890;&#30693;&#19968;&#35239;(1).xlsx#" TargetMode="External"/><Relationship Id="rId87" Type="http://schemas.openxmlformats.org/officeDocument/2006/relationships/hyperlink" Target="&#12467;&#12525;&#12490;&#36890;&#30693;&#19968;&#35239;(1).xlsx#" TargetMode="External"/><Relationship Id="rId8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23"/>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6" activeCellId="0" sqref="D6"/>
    </sheetView>
  </sheetViews>
  <sheetFormatPr defaultColWidth="8.609375" defaultRowHeight="18.75" zeroHeight="false" outlineLevelRow="0" outlineLevelCol="0"/>
  <cols>
    <col collapsed="false" customWidth="true" hidden="false" outlineLevel="0" max="1" min="1" style="1" width="9"/>
    <col collapsed="false" customWidth="true" hidden="false" outlineLevel="0" max="2" min="2" style="0" width="5.37"/>
    <col collapsed="false" customWidth="true" hidden="false" outlineLevel="0" max="3" min="3" style="0" width="71"/>
    <col collapsed="false" customWidth="true" hidden="false" outlineLevel="0" max="4" min="4" style="0" width="88.87"/>
  </cols>
  <sheetData>
    <row r="1" s="3" customFormat="true" ht="32.25" hidden="false" customHeight="true" outlineLevel="0" collapsed="false">
      <c r="A1" s="2" t="s">
        <v>0</v>
      </c>
      <c r="B1" s="2"/>
      <c r="C1" s="2"/>
      <c r="D1" s="2"/>
    </row>
    <row r="2" customFormat="false" ht="18.75" hidden="false" customHeight="false" outlineLevel="0" collapsed="false">
      <c r="A2" s="4" t="s">
        <v>1</v>
      </c>
      <c r="B2" s="4" t="s">
        <v>2</v>
      </c>
      <c r="C2" s="4"/>
      <c r="D2" s="5" t="s">
        <v>3</v>
      </c>
    </row>
    <row r="3" customFormat="false" ht="36" hidden="false" customHeight="true" outlineLevel="0" collapsed="false">
      <c r="A3" s="6" t="n">
        <v>45036</v>
      </c>
      <c r="B3" s="7" t="s">
        <v>4</v>
      </c>
      <c r="C3" s="7"/>
      <c r="D3" s="8" t="s">
        <v>5</v>
      </c>
    </row>
    <row r="4" customFormat="false" ht="36.75" hidden="false" customHeight="true" outlineLevel="0" collapsed="false">
      <c r="A4" s="9" t="n">
        <v>44972</v>
      </c>
      <c r="B4" s="10" t="s">
        <v>6</v>
      </c>
      <c r="C4" s="10"/>
      <c r="D4" s="11" t="str">
        <f aca="false">HYPERLINK("#", "https://www.city.shizuoka.lg.jp/000968630.pdf")</f>
        <v>https://www.city.shizuoka.lg.jp/000968630.pdf</v>
      </c>
    </row>
    <row r="5" customFormat="false" ht="18.75" hidden="false" customHeight="false" outlineLevel="0" collapsed="false">
      <c r="A5" s="9"/>
      <c r="B5" s="12"/>
      <c r="C5" s="13" t="s">
        <v>7</v>
      </c>
      <c r="D5" s="11" t="str">
        <f aca="false">HYPERLINK("#", "https://www.city.shizuoka.lg.jp/000968631.pdf")</f>
        <v>https://www.city.shizuoka.lg.jp/000968631.pdf</v>
      </c>
    </row>
    <row r="6" customFormat="false" ht="18.75" hidden="false" customHeight="false" outlineLevel="0" collapsed="false">
      <c r="A6" s="9"/>
      <c r="B6" s="14"/>
      <c r="C6" s="13" t="s">
        <v>8</v>
      </c>
      <c r="D6" s="11" t="str">
        <f aca="false">HYPERLINK("#", "https://www.city.shizuoka.lg.jp/000968632.pdf")</f>
        <v>https://www.city.shizuoka.lg.jp/000968632.pdf</v>
      </c>
    </row>
    <row r="7" customFormat="false" ht="18.75" hidden="false" customHeight="false" outlineLevel="0" collapsed="false">
      <c r="A7" s="9" t="n">
        <v>44901</v>
      </c>
      <c r="B7" s="15" t="s">
        <v>9</v>
      </c>
      <c r="C7" s="15"/>
      <c r="D7" s="11" t="str">
        <f aca="false">HYPERLINK("#", "https://www.city.shizuoka.lg.jp/000961133.pdf")</f>
        <v>https://www.city.shizuoka.lg.jp/000961133.pdf</v>
      </c>
    </row>
    <row r="8" customFormat="false" ht="18.75" hidden="false" customHeight="false" outlineLevel="0" collapsed="false">
      <c r="A8" s="9"/>
      <c r="B8" s="14"/>
      <c r="C8" s="13" t="s">
        <v>7</v>
      </c>
      <c r="D8" s="11" t="str">
        <f aca="false">HYPERLINK("#", "https://www.city.shizuoka.lg.jp/000961134.pdf")</f>
        <v>https://www.city.shizuoka.lg.jp/000961134.pdf</v>
      </c>
    </row>
    <row r="9" customFormat="false" ht="36" hidden="false" customHeight="true" outlineLevel="0" collapsed="false">
      <c r="A9" s="6" t="n">
        <v>44872</v>
      </c>
      <c r="B9" s="7" t="s">
        <v>10</v>
      </c>
      <c r="C9" s="7"/>
      <c r="D9" s="11" t="str">
        <f aca="false">HYPERLINK("#", "https://www.city.shizuoka.lg.jp/000957444.pdf")</f>
        <v>https://www.city.shizuoka.lg.jp/000957444.pdf</v>
      </c>
    </row>
    <row r="10" customFormat="false" ht="38.25" hidden="false" customHeight="true" outlineLevel="0" collapsed="false">
      <c r="A10" s="6" t="n">
        <v>44719</v>
      </c>
      <c r="B10" s="7" t="s">
        <v>11</v>
      </c>
      <c r="C10" s="7"/>
      <c r="D10" s="11" t="str">
        <f aca="false">HYPERLINK("#", "https://www.city.shizuoka.lg.jp/000940237.pdf")</f>
        <v>https://www.city.shizuoka.lg.jp/000940237.pdf</v>
      </c>
    </row>
    <row r="11" customFormat="false" ht="33.75" hidden="false" customHeight="true" outlineLevel="0" collapsed="false">
      <c r="A11" s="6" t="n">
        <v>44678</v>
      </c>
      <c r="B11" s="7" t="s">
        <v>12</v>
      </c>
      <c r="C11" s="7"/>
      <c r="D11" s="11" t="str">
        <f aca="false">HYPERLINK("#", "https://www.city.shizuoka.lg.jp/000935616.pdf")</f>
        <v>https://www.city.shizuoka.lg.jp/000935616.pdf</v>
      </c>
    </row>
    <row r="12" customFormat="false" ht="40.5" hidden="false" customHeight="true" outlineLevel="0" collapsed="false">
      <c r="A12" s="6" t="n">
        <v>44677</v>
      </c>
      <c r="B12" s="7" t="s">
        <v>13</v>
      </c>
      <c r="C12" s="7"/>
      <c r="D12" s="11" t="str">
        <f aca="false">HYPERLINK("#", "https://www.city.shizuoka.lg.jp/000935543.pdf")</f>
        <v>https://www.city.shizuoka.lg.jp/000935543.pdf</v>
      </c>
    </row>
    <row r="13" customFormat="false" ht="36" hidden="false" customHeight="true" outlineLevel="0" collapsed="false">
      <c r="A13" s="6" t="n">
        <v>44636</v>
      </c>
      <c r="B13" s="7" t="s">
        <v>14</v>
      </c>
      <c r="C13" s="7"/>
      <c r="D13" s="11" t="str">
        <f aca="false">HYPERLINK("#", "https://www.city.shizuoka.lg.jp/000930835.pdf")</f>
        <v>https://www.city.shizuoka.lg.jp/000930835.pdf</v>
      </c>
    </row>
    <row r="14" customFormat="false" ht="18.75" hidden="false" customHeight="false" outlineLevel="0" collapsed="false">
      <c r="A14" s="6" t="n">
        <v>44578</v>
      </c>
      <c r="B14" s="16" t="s">
        <v>15</v>
      </c>
      <c r="C14" s="16"/>
      <c r="D14" s="11" t="str">
        <f aca="false">HYPERLINK("#", "https://www.city.shizuoka.lg.jp/000923164.pdf")</f>
        <v>https://www.city.shizuoka.lg.jp/000923164.pdf</v>
      </c>
    </row>
    <row r="15" customFormat="false" ht="18.75" hidden="false" customHeight="false" outlineLevel="0" collapsed="false">
      <c r="A15" s="6" t="n">
        <v>44572</v>
      </c>
      <c r="B15" s="16" t="s">
        <v>16</v>
      </c>
      <c r="C15" s="16"/>
      <c r="D15" s="11" t="str">
        <f aca="false">HYPERLINK("#", "https://www.city.shizuoka.lg.jp/000923163.pdf")</f>
        <v>https://www.city.shizuoka.lg.jp/000923163.pdf</v>
      </c>
    </row>
    <row r="16" customFormat="false" ht="18.75" hidden="false" customHeight="true" outlineLevel="0" collapsed="false">
      <c r="A16" s="6" t="n">
        <v>44554</v>
      </c>
      <c r="B16" s="7" t="s">
        <v>17</v>
      </c>
      <c r="C16" s="7"/>
      <c r="D16" s="11" t="str">
        <f aca="false">HYPERLINK("#", "https://www.city.shizuoka.lg.jp/000921961.pdf")</f>
        <v>https://www.city.shizuoka.lg.jp/000921961.pdf</v>
      </c>
    </row>
    <row r="17" customFormat="false" ht="39.75" hidden="false" customHeight="true" outlineLevel="0" collapsed="false">
      <c r="A17" s="9" t="n">
        <v>44545</v>
      </c>
      <c r="B17" s="10" t="s">
        <v>18</v>
      </c>
      <c r="C17" s="10"/>
      <c r="D17" s="11" t="str">
        <f aca="false">HYPERLINK("#", "https://www.city.shizuoka.lg.jp/000920901.pdf")</f>
        <v>https://www.city.shizuoka.lg.jp/000920901.pdf</v>
      </c>
    </row>
    <row r="18" customFormat="false" ht="18.75" hidden="false" customHeight="false" outlineLevel="0" collapsed="false">
      <c r="A18" s="9"/>
      <c r="B18" s="14"/>
      <c r="C18" s="13" t="s">
        <v>19</v>
      </c>
      <c r="D18" s="11" t="str">
        <f aca="false">HYPERLINK("#", "https://www.city.shizuoka.lg.jp/000920902.pdf")</f>
        <v>https://www.city.shizuoka.lg.jp/000920902.pdf</v>
      </c>
    </row>
    <row r="19" customFormat="false" ht="18.75" hidden="false" customHeight="false" outlineLevel="0" collapsed="false">
      <c r="A19" s="17" t="n">
        <v>44524</v>
      </c>
      <c r="B19" s="18" t="s">
        <v>20</v>
      </c>
      <c r="C19" s="18"/>
      <c r="D19" s="11" t="str">
        <f aca="false">HYPERLINK("#", "https://www.city.shizuoka.lg.jp/000918277.pdf")</f>
        <v>https://www.city.shizuoka.lg.jp/000918277.pdf</v>
      </c>
    </row>
    <row r="20" customFormat="false" ht="18.75" hidden="false" customHeight="false" outlineLevel="0" collapsed="false">
      <c r="A20" s="17"/>
      <c r="B20" s="19"/>
      <c r="C20" s="20" t="s">
        <v>21</v>
      </c>
      <c r="D20" s="11" t="str">
        <f aca="false">HYPERLINK("#", "https://www.city.shizuoka.lg.jp/000918278.pdf")</f>
        <v>https://www.city.shizuoka.lg.jp/000918278.pdf</v>
      </c>
    </row>
    <row r="21" customFormat="false" ht="42" hidden="false" customHeight="true" outlineLevel="0" collapsed="false">
      <c r="A21" s="6" t="n">
        <v>44518</v>
      </c>
      <c r="B21" s="7" t="s">
        <v>22</v>
      </c>
      <c r="C21" s="7"/>
      <c r="D21" s="11" t="str">
        <f aca="false">HYPERLINK("#", "https://www.city.shizuoka.lg.jp/000917831.pdf")</f>
        <v>https://www.city.shizuoka.lg.jp/000917831.pdf</v>
      </c>
    </row>
    <row r="22" customFormat="false" ht="39.75" hidden="false" customHeight="true" outlineLevel="0" collapsed="false">
      <c r="A22" s="6" t="n">
        <v>44504</v>
      </c>
      <c r="B22" s="7" t="s">
        <v>23</v>
      </c>
      <c r="C22" s="7"/>
      <c r="D22" s="11" t="str">
        <f aca="false">HYPERLINK("#", "https://www.city.shizuoka.lg.jp/000916202.pdf")</f>
        <v>https://www.city.shizuoka.lg.jp/000916202.pdf</v>
      </c>
    </row>
    <row r="23" customFormat="false" ht="39" hidden="false" customHeight="true" outlineLevel="0" collapsed="false">
      <c r="A23" s="21" t="n">
        <v>44494</v>
      </c>
      <c r="B23" s="10" t="s">
        <v>24</v>
      </c>
      <c r="C23" s="10"/>
      <c r="D23" s="11" t="str">
        <f aca="false">HYPERLINK("#", "https://www.city.shizuoka.lg.jp/000915154.pdf")</f>
        <v>https://www.city.shizuoka.lg.jp/000915154.pdf</v>
      </c>
    </row>
    <row r="24" customFormat="false" ht="18.75" hidden="false" customHeight="false" outlineLevel="0" collapsed="false">
      <c r="A24" s="21"/>
      <c r="B24" s="22"/>
      <c r="C24" s="23" t="s">
        <v>25</v>
      </c>
      <c r="D24" s="11" t="str">
        <f aca="false">HYPERLINK("#", "https://www.city.shizuoka.lg.jp/000915155.pdf")</f>
        <v>https://www.city.shizuoka.lg.jp/000915155.pdf</v>
      </c>
    </row>
    <row r="25" customFormat="false" ht="18.75" hidden="false" customHeight="false" outlineLevel="0" collapsed="false">
      <c r="A25" s="21"/>
      <c r="B25" s="22"/>
      <c r="C25" s="13" t="s">
        <v>26</v>
      </c>
      <c r="D25" s="11" t="str">
        <f aca="false">HYPERLINK("#", "https://www.city.shizuoka.lg.jp/000915156.pdf")</f>
        <v>https://www.city.shizuoka.lg.jp/000915156.pdf</v>
      </c>
    </row>
    <row r="26" customFormat="false" ht="18.75" hidden="false" customHeight="false" outlineLevel="0" collapsed="false">
      <c r="A26" s="21"/>
      <c r="B26" s="22"/>
      <c r="C26" s="23" t="s">
        <v>27</v>
      </c>
      <c r="D26" s="11" t="str">
        <f aca="false">HYPERLINK("#", "https://www.city.shizuoka.lg.jp/000915157.pdf")</f>
        <v>https://www.city.shizuoka.lg.jp/000915157.pdf</v>
      </c>
    </row>
    <row r="27" customFormat="false" ht="18.75" hidden="false" customHeight="false" outlineLevel="0" collapsed="false">
      <c r="A27" s="21"/>
      <c r="B27" s="22"/>
      <c r="C27" s="13" t="s">
        <v>28</v>
      </c>
      <c r="D27" s="11" t="str">
        <f aca="false">HYPERLINK("#", "https://www.city.shizuoka.lg.jp/000915158.pdf")</f>
        <v>https://www.city.shizuoka.lg.jp/000915158.pdf</v>
      </c>
    </row>
    <row r="28" customFormat="false" ht="18.75" hidden="false" customHeight="false" outlineLevel="0" collapsed="false">
      <c r="A28" s="21"/>
      <c r="B28" s="22"/>
      <c r="C28" s="23" t="s">
        <v>29</v>
      </c>
      <c r="D28" s="11" t="str">
        <f aca="false">HYPERLINK("#", "https://www.city.shizuoka.lg.jp/000915159.pdf")</f>
        <v>https://www.city.shizuoka.lg.jp/000915159.pdf</v>
      </c>
    </row>
    <row r="29" customFormat="false" ht="18.75" hidden="false" customHeight="false" outlineLevel="0" collapsed="false">
      <c r="A29" s="21"/>
      <c r="B29" s="22"/>
      <c r="C29" s="13" t="s">
        <v>30</v>
      </c>
      <c r="D29" s="11" t="str">
        <f aca="false">HYPERLINK("#", "https://www.city.shizuoka.lg.jp/000915160.pdf")</f>
        <v>https://www.city.shizuoka.lg.jp/000915160.pdf</v>
      </c>
    </row>
    <row r="30" customFormat="false" ht="39" hidden="false" customHeight="true" outlineLevel="0" collapsed="false">
      <c r="A30" s="24" t="n">
        <v>44489</v>
      </c>
      <c r="B30" s="7" t="s">
        <v>31</v>
      </c>
      <c r="C30" s="7"/>
      <c r="D30" s="25" t="str">
        <f aca="false">HYPERLINK("#", "https://www.wam.go.jp/gyoseiShiryou-files/documents/2021/1021090517168/ksvol.1015.pdf")</f>
        <v>https://www.wam.go.jp/gyoseiShiryou-files/documents/2021/1021090517168/ksvol.1015.pdf</v>
      </c>
    </row>
    <row r="31" customFormat="false" ht="40.5" hidden="false" customHeight="true" outlineLevel="0" collapsed="false">
      <c r="A31" s="24" t="n">
        <v>44455</v>
      </c>
      <c r="B31" s="7" t="s">
        <v>32</v>
      </c>
      <c r="C31" s="7"/>
      <c r="D31" s="11" t="str">
        <f aca="false">HYPERLINK("#", "https://www.wam.go.jp/gyoseiShiryou-files/documents/2021/0916153331784/ksvol.1007.pdf")</f>
        <v>https://www.wam.go.jp/gyoseiShiryou-files/documents/2021/0916153331784/ksvol.1007.pdf</v>
      </c>
    </row>
    <row r="32" customFormat="false" ht="35.25" hidden="false" customHeight="true" outlineLevel="0" collapsed="false">
      <c r="A32" s="24" t="n">
        <v>44396</v>
      </c>
      <c r="B32" s="7" t="s">
        <v>33</v>
      </c>
      <c r="C32" s="7"/>
      <c r="D32" s="26" t="s">
        <v>34</v>
      </c>
    </row>
    <row r="33" customFormat="false" ht="36.75" hidden="false" customHeight="true" outlineLevel="0" collapsed="false">
      <c r="A33" s="24" t="n">
        <v>44379</v>
      </c>
      <c r="B33" s="7" t="s">
        <v>35</v>
      </c>
      <c r="C33" s="7"/>
      <c r="D33" s="11" t="str">
        <f aca="false">HYPERLINK("#", "https://www.city.shizuoka.lg.jp/000911931.pdf")</f>
        <v>https://www.city.shizuoka.lg.jp/000911931.pdf</v>
      </c>
    </row>
    <row r="34" customFormat="false" ht="35.25" hidden="false" customHeight="true" outlineLevel="0" collapsed="false">
      <c r="A34" s="24" t="n">
        <v>44350</v>
      </c>
      <c r="B34" s="7" t="s">
        <v>36</v>
      </c>
      <c r="C34" s="7"/>
      <c r="D34" s="11" t="str">
        <f aca="false">HYPERLINK("#", "https://www.wam.go.jp/gyoseiShiryou-files/documents/2021/0603171310932/ksvol.987.pdf")</f>
        <v>https://www.wam.go.jp/gyoseiShiryou-files/documents/2021/0603171310932/ksvol.987.pdf</v>
      </c>
    </row>
    <row r="35" customFormat="false" ht="37.5" hidden="false" customHeight="true" outlineLevel="0" collapsed="false">
      <c r="A35" s="24" t="n">
        <v>44344</v>
      </c>
      <c r="B35" s="7" t="s">
        <v>37</v>
      </c>
      <c r="C35" s="7"/>
      <c r="D35" s="11" t="str">
        <f aca="false">HYPERLINK("#", "https://www.wam.go.jp/gyoseiShiryou-files/documents/2021/0531092431255/ksvol.984.pdf")</f>
        <v>https://www.wam.go.jp/gyoseiShiryou-files/documents/2021/0531092431255/ksvol.984.pdf</v>
      </c>
    </row>
    <row r="36" customFormat="false" ht="37.5" hidden="false" customHeight="true" outlineLevel="0" collapsed="false">
      <c r="A36" s="24" t="n">
        <v>44337</v>
      </c>
      <c r="B36" s="10" t="s">
        <v>38</v>
      </c>
      <c r="C36" s="10"/>
      <c r="D36" s="11" t="str">
        <f aca="false">HYPERLINK("#", "https://www.city.shizuoka.lg.jp/000911615.pdf")</f>
        <v>https://www.city.shizuoka.lg.jp/000911615.pdf</v>
      </c>
    </row>
    <row r="37" customFormat="false" ht="18.75" hidden="false" customHeight="false" outlineLevel="0" collapsed="false">
      <c r="A37" s="24"/>
      <c r="B37" s="14"/>
      <c r="C37" s="5" t="s">
        <v>39</v>
      </c>
      <c r="D37" s="11" t="str">
        <f aca="false">HYPERLINK("#", "https://www.city.shizuoka.lg.jp/000911616.pdf")</f>
        <v>https://www.city.shizuoka.lg.jp/000911616.pdf</v>
      </c>
    </row>
    <row r="38" customFormat="false" ht="18.75" hidden="false" customHeight="false" outlineLevel="0" collapsed="false">
      <c r="A38" s="24"/>
      <c r="B38" s="14"/>
      <c r="C38" s="5" t="s">
        <v>40</v>
      </c>
      <c r="D38" s="11" t="str">
        <f aca="false">HYPERLINK("#", "https://www.city.shizuoka.lg.jp/000911617.pdf")</f>
        <v>https://www.city.shizuoka.lg.jp/000911617.pdf</v>
      </c>
    </row>
    <row r="39" customFormat="false" ht="18.75" hidden="false" customHeight="false" outlineLevel="0" collapsed="false">
      <c r="A39" s="24"/>
      <c r="B39" s="14"/>
      <c r="C39" s="5" t="s">
        <v>41</v>
      </c>
      <c r="D39" s="11" t="str">
        <f aca="false">HYPERLINK("#", "https://www.city.shizuoka.lg.jp/000911618.pdf")</f>
        <v>https://www.city.shizuoka.lg.jp/000911618.pdf</v>
      </c>
    </row>
    <row r="40" customFormat="false" ht="18.75" hidden="false" customHeight="false" outlineLevel="0" collapsed="false">
      <c r="A40" s="24"/>
      <c r="B40" s="14"/>
      <c r="C40" s="5" t="s">
        <v>42</v>
      </c>
      <c r="D40" s="11" t="str">
        <f aca="false">HYPERLINK("#", "https://www.city.shizuoka.lg.jp/000911619.pdf")</f>
        <v>https://www.city.shizuoka.lg.jp/000911619.pdf</v>
      </c>
    </row>
    <row r="41" customFormat="false" ht="18.75" hidden="false" customHeight="false" outlineLevel="0" collapsed="false">
      <c r="A41" s="24"/>
      <c r="B41" s="14"/>
      <c r="C41" s="5" t="s">
        <v>43</v>
      </c>
      <c r="D41" s="11" t="str">
        <f aca="false">HYPERLINK("#", "https://www.city.shizuoka.lg.jp/000911620.pdf")</f>
        <v>https://www.city.shizuoka.lg.jp/000911620.pdf</v>
      </c>
    </row>
    <row r="42" customFormat="false" ht="18.75" hidden="false" customHeight="false" outlineLevel="0" collapsed="false">
      <c r="A42" s="24"/>
      <c r="B42" s="14"/>
      <c r="C42" s="5" t="s">
        <v>44</v>
      </c>
      <c r="D42" s="11" t="str">
        <f aca="false">HYPERLINK("#", "https://www.city.shizuoka.lg.jp/000911621.pdf")</f>
        <v>https://www.city.shizuoka.lg.jp/000911621.pdf</v>
      </c>
    </row>
    <row r="43" customFormat="false" ht="18.75" hidden="false" customHeight="false" outlineLevel="0" collapsed="false">
      <c r="A43" s="24"/>
      <c r="B43" s="14"/>
      <c r="C43" s="5" t="s">
        <v>45</v>
      </c>
      <c r="D43" s="11" t="str">
        <f aca="false">HYPERLINK("#", "https://www.city.shizuoka.lg.jp/000911622.pdf")</f>
        <v>https://www.city.shizuoka.lg.jp/000911622.pdf</v>
      </c>
    </row>
    <row r="44" customFormat="false" ht="37.5" hidden="false" customHeight="true" outlineLevel="0" collapsed="false">
      <c r="A44" s="24" t="n">
        <v>44334</v>
      </c>
      <c r="B44" s="7" t="s">
        <v>46</v>
      </c>
      <c r="C44" s="7"/>
      <c r="D44" s="11" t="str">
        <f aca="false">HYPERLINK("#", "https://www.wam.go.jp/gyoseiShiryou-files/documents/2021/051909192914/ksvol.978.pdf")</f>
        <v>https://www.wam.go.jp/gyoseiShiryou-files/documents/2021/051909192914/ksvol.978.pdf</v>
      </c>
    </row>
    <row r="45" customFormat="false" ht="21.75" hidden="false" customHeight="true" outlineLevel="0" collapsed="false">
      <c r="A45" s="24" t="n">
        <v>44309</v>
      </c>
      <c r="B45" s="7" t="s">
        <v>47</v>
      </c>
      <c r="C45" s="7"/>
      <c r="D45" s="11" t="str">
        <f aca="false">HYPERLINK("#", "https://www.wam.go.jp/gyoseiShiryou-files/documents/2021/0426101247855/ksvol.971.pdf")</f>
        <v>https://www.wam.go.jp/gyoseiShiryou-files/documents/2021/0426101247855/ksvol.971.pdf</v>
      </c>
    </row>
    <row r="46" customFormat="false" ht="37.5" hidden="false" customHeight="true" outlineLevel="0" collapsed="false">
      <c r="A46" s="24" t="n">
        <v>44306</v>
      </c>
      <c r="B46" s="7" t="s">
        <v>48</v>
      </c>
      <c r="C46" s="7"/>
      <c r="D46" s="11" t="str">
        <f aca="false">HYPERLINK("#", "https://www.wam.go.jp/gyoseiShiryou-files/documents/2021/0421103907412/ksvol.967.pdf")</f>
        <v>https://www.wam.go.jp/gyoseiShiryou-files/documents/2021/0421103907412/ksvol.967.pdf</v>
      </c>
    </row>
    <row r="47" customFormat="false" ht="37.5" hidden="false" customHeight="true" outlineLevel="0" collapsed="false">
      <c r="A47" s="24" t="n">
        <v>44279</v>
      </c>
      <c r="B47" s="7" t="s">
        <v>49</v>
      </c>
      <c r="C47" s="7"/>
      <c r="D47" s="11" t="str">
        <f aca="false">HYPERLINK("#", "https://www.wam.go.jp/gyoseiShiryou-files/documents/2021/0324201137848/ksvol.950.pdf")</f>
        <v>https://www.wam.go.jp/gyoseiShiryou-files/documents/2021/0324201137848/ksvol.950.pdf</v>
      </c>
    </row>
    <row r="48" customFormat="false" ht="27" hidden="false" customHeight="true" outlineLevel="0" collapsed="false">
      <c r="A48" s="24" t="n">
        <v>44264</v>
      </c>
      <c r="B48" s="7" t="s">
        <v>50</v>
      </c>
      <c r="C48" s="7"/>
      <c r="D48" s="11" t="str">
        <f aca="false">HYPERLINK("#", "https://www.wam.go.jp/gyoseiShiryou-files/documents/2021/0310092812625/ksvol.929.pdf")</f>
        <v>https://www.wam.go.jp/gyoseiShiryou-files/documents/2021/0310092812625/ksvol.929.pdf</v>
      </c>
    </row>
    <row r="49" customFormat="false" ht="37.5" hidden="false" customHeight="true" outlineLevel="0" collapsed="false">
      <c r="A49" s="24" t="n">
        <v>44264</v>
      </c>
      <c r="B49" s="7" t="s">
        <v>51</v>
      </c>
      <c r="C49" s="7"/>
      <c r="D49" s="11" t="str">
        <f aca="false">HYPERLINK("#", "https://www.wam.go.jp/gyoseiShiryou-files/documents/2021/0309125808656/ksvol.928.pdf")</f>
        <v>https://www.wam.go.jp/gyoseiShiryou-files/documents/2021/0309125808656/ksvol.928.pdf</v>
      </c>
    </row>
    <row r="50" customFormat="false" ht="37.5" hidden="false" customHeight="true" outlineLevel="0" collapsed="false">
      <c r="A50" s="24" t="n">
        <v>44260</v>
      </c>
      <c r="B50" s="7" t="s">
        <v>52</v>
      </c>
      <c r="C50" s="7"/>
      <c r="D50" s="11" t="str">
        <f aca="false">HYPERLINK("#", "https://www.wam.go.jp/gyoseiShiryou-files/documents/2021/0305200950197/ksvol.927.pdf")</f>
        <v>https://www.wam.go.jp/gyoseiShiryou-files/documents/2021/0305200950197/ksvol.927.pdf</v>
      </c>
    </row>
    <row r="51" customFormat="false" ht="23.25" hidden="false" customHeight="true" outlineLevel="0" collapsed="false">
      <c r="A51" s="21" t="n">
        <v>44258</v>
      </c>
      <c r="B51" s="10" t="s">
        <v>53</v>
      </c>
      <c r="C51" s="10"/>
      <c r="D51" s="11" t="str">
        <f aca="false">HYPERLINK("#", "https://www.city.shizuoka.lg.jp/000911814.pdf")</f>
        <v>https://www.city.shizuoka.lg.jp/000911814.pdf</v>
      </c>
    </row>
    <row r="52" customFormat="false" ht="37.5" hidden="false" customHeight="false" outlineLevel="0" collapsed="false">
      <c r="A52" s="21"/>
      <c r="B52" s="27"/>
      <c r="C52" s="28" t="s">
        <v>54</v>
      </c>
      <c r="D52" s="11" t="str">
        <f aca="false">HYPERLINK("#", "https://www.city.shizuoka.lg.jp/000911815.pdf")</f>
        <v>https://www.city.shizuoka.lg.jp/000911815.pdf</v>
      </c>
    </row>
    <row r="53" customFormat="false" ht="41.25" hidden="false" customHeight="true" outlineLevel="0" collapsed="false">
      <c r="A53" s="24" t="n">
        <v>44253</v>
      </c>
      <c r="B53" s="7" t="s">
        <v>55</v>
      </c>
      <c r="C53" s="7"/>
      <c r="D53" s="11" t="str">
        <f aca="false">HYPERLINK("#", "https://www.wam.go.jp/gyoseiShiryou-files/documents/2021/0301092858796/ksvol.926.pdf")</f>
        <v>https://www.wam.go.jp/gyoseiShiryou-files/documents/2021/0301092858796/ksvol.926.pdf</v>
      </c>
    </row>
    <row r="54" customFormat="false" ht="21.75" hidden="false" customHeight="true" outlineLevel="0" collapsed="false">
      <c r="A54" s="24" t="n">
        <v>44252</v>
      </c>
      <c r="B54" s="10" t="s">
        <v>56</v>
      </c>
      <c r="C54" s="10"/>
      <c r="D54" s="11" t="str">
        <f aca="false">HYPERLINK("#", "https://www.city.shizuoka.lg.jp/000911820.pdf")</f>
        <v>https://www.city.shizuoka.lg.jp/000911820.pdf</v>
      </c>
    </row>
    <row r="55" customFormat="false" ht="37.5" hidden="false" customHeight="false" outlineLevel="0" collapsed="false">
      <c r="A55" s="24"/>
      <c r="B55" s="14"/>
      <c r="C55" s="29" t="s">
        <v>57</v>
      </c>
      <c r="D55" s="11" t="str">
        <f aca="false">HYPERLINK("#", "https://www.city.shizuoka.lg.jp/000911821.pdf")</f>
        <v>https://www.city.shizuoka.lg.jp/000911821.pdf</v>
      </c>
    </row>
    <row r="56" customFormat="false" ht="56.25" hidden="false" customHeight="false" outlineLevel="0" collapsed="false">
      <c r="A56" s="24"/>
      <c r="B56" s="14"/>
      <c r="C56" s="29" t="s">
        <v>58</v>
      </c>
      <c r="D56" s="11" t="str">
        <f aca="false">HYPERLINK("#", "https://www.city.shizuoka.lg.jp/000911823.pdf")</f>
        <v>https://www.city.shizuoka.lg.jp/000911823.pdf</v>
      </c>
    </row>
    <row r="57" customFormat="false" ht="38.25" hidden="false" customHeight="true" outlineLevel="0" collapsed="false">
      <c r="A57" s="24" t="n">
        <v>44235</v>
      </c>
      <c r="B57" s="7" t="s">
        <v>59</v>
      </c>
      <c r="C57" s="7"/>
      <c r="D57" s="11" t="str">
        <f aca="false">HYPERLINK("#", "https://www.wam.go.jp/gyoseiShiryou-files/documents/2021/0209104601239/ksvol.920.pdf")</f>
        <v>https://www.wam.go.jp/gyoseiShiryou-files/documents/2021/0209104601239/ksvol.920.pdf</v>
      </c>
    </row>
    <row r="58" customFormat="false" ht="36.75" hidden="false" customHeight="true" outlineLevel="0" collapsed="false">
      <c r="A58" s="24" t="n">
        <v>44232</v>
      </c>
      <c r="B58" s="7" t="s">
        <v>60</v>
      </c>
      <c r="C58" s="7"/>
      <c r="D58" s="11" t="str">
        <f aca="false">HYPERLINK("#", "https://www.wam.go.jp/gyoseiShiryou-files/documents/2021/0208093736268/ksvol.919.pdf")</f>
        <v>https://www.wam.go.jp/gyoseiShiryou-files/documents/2021/0208093736268/ksvol.919.pdf</v>
      </c>
    </row>
    <row r="59" customFormat="false" ht="36.75" hidden="false" customHeight="true" outlineLevel="0" collapsed="false">
      <c r="A59" s="24" t="n">
        <v>44215</v>
      </c>
      <c r="B59" s="7" t="s">
        <v>61</v>
      </c>
      <c r="C59" s="7"/>
      <c r="D59" s="11" t="str">
        <f aca="false">HYPERLINK("#", "https://www.wam.go.jp/gyoseiShiryou-files/documents/2021/0120091034278/ksvol.914.pdf")</f>
        <v>https://www.wam.go.jp/gyoseiShiryou-files/documents/2021/0120091034278/ksvol.914.pdf</v>
      </c>
    </row>
    <row r="60" customFormat="false" ht="22.5" hidden="false" customHeight="true" outlineLevel="0" collapsed="false">
      <c r="A60" s="24" t="n">
        <v>44211</v>
      </c>
      <c r="B60" s="7" t="s">
        <v>62</v>
      </c>
      <c r="C60" s="7"/>
      <c r="D60" s="11" t="str">
        <f aca="false">HYPERLINK("#", "https://www.wam.go.jp/gyoseiShiryou-files/documents/2021/0118091652204/ksvol.913.pdf")</f>
        <v>https://www.wam.go.jp/gyoseiShiryou-files/documents/2021/0118091652204/ksvol.913.pdf</v>
      </c>
    </row>
    <row r="61" customFormat="false" ht="37.5" hidden="false" customHeight="true" outlineLevel="0" collapsed="false">
      <c r="A61" s="24" t="n">
        <v>44210</v>
      </c>
      <c r="B61" s="7" t="s">
        <v>63</v>
      </c>
      <c r="C61" s="7"/>
      <c r="D61" s="11" t="str">
        <f aca="false">HYPERLINK("#", "https://www.wam.go.jp/gyoseiShiryou-files/documents/2021/0115115226201/ksvol.911.pdf")</f>
        <v>https://www.wam.go.jp/gyoseiShiryou-files/documents/2021/0115115226201/ksvol.911.pdf</v>
      </c>
    </row>
    <row r="62" customFormat="false" ht="18.75" hidden="false" customHeight="true" outlineLevel="0" collapsed="false">
      <c r="A62" s="24" t="n">
        <v>44203</v>
      </c>
      <c r="B62" s="7" t="s">
        <v>64</v>
      </c>
      <c r="C62" s="7"/>
      <c r="D62" s="11" t="str">
        <f aca="false">HYPERLINK("#", "https://www.wam.go.jp/gyoseiShiryou-files/documents/2021/0108091646536/ksvol.908.pdf")</f>
        <v>https://www.wam.go.jp/gyoseiShiryou-files/documents/2021/0108091646536/ksvol.908.pdf</v>
      </c>
    </row>
    <row r="63" customFormat="false" ht="18.75" hidden="false" customHeight="true" outlineLevel="0" collapsed="false">
      <c r="A63" s="24" t="n">
        <v>44190</v>
      </c>
      <c r="B63" s="7" t="s">
        <v>65</v>
      </c>
      <c r="C63" s="7"/>
      <c r="D63" s="11" t="str">
        <f aca="false">HYPERLINK("#", "https://www.wam.go.jp/gyoseiShiryou-files/documents/2020/1228105935409/ksvol.905.pdf")</f>
        <v>https://www.wam.go.jp/gyoseiShiryou-files/documents/2020/1228105935409/ksvol.905.pdf</v>
      </c>
    </row>
    <row r="64" customFormat="false" ht="36" hidden="false" customHeight="true" outlineLevel="0" collapsed="false">
      <c r="A64" s="24" t="n">
        <v>44179</v>
      </c>
      <c r="B64" s="7" t="s">
        <v>66</v>
      </c>
      <c r="C64" s="7"/>
      <c r="D64" s="11" t="str">
        <f aca="false">HYPERLINK("#", "https://www.wam.go.jp/gyoseiShiryou-files/documents/2020/1215103510257/ksvol.897.pdf")</f>
        <v>https://www.wam.go.jp/gyoseiShiryou-files/documents/2020/1215103510257/ksvol.897.pdf</v>
      </c>
    </row>
    <row r="65" customFormat="false" ht="18.75" hidden="false" customHeight="true" outlineLevel="0" collapsed="false">
      <c r="A65" s="24" t="n">
        <v>44179</v>
      </c>
      <c r="B65" s="7" t="s">
        <v>67</v>
      </c>
      <c r="C65" s="7"/>
      <c r="D65" s="11" t="str">
        <f aca="false">HYPERLINK("#", "https://www.city.shizuoka.lg.jp/000911930.pdf")</f>
        <v>https://www.city.shizuoka.lg.jp/000911930.pdf</v>
      </c>
    </row>
    <row r="66" customFormat="false" ht="38.25" hidden="false" customHeight="true" outlineLevel="0" collapsed="false">
      <c r="A66" s="24" t="n">
        <v>44169</v>
      </c>
      <c r="B66" s="7" t="s">
        <v>68</v>
      </c>
      <c r="C66" s="7"/>
      <c r="D66" s="11" t="str">
        <f aca="false">HYPERLINK("#", "https://www.city.shizuoka.lg.jp/000911837.pdf")</f>
        <v>https://www.city.shizuoka.lg.jp/000911837.pdf</v>
      </c>
    </row>
    <row r="67" customFormat="false" ht="28.5" hidden="false" customHeight="true" outlineLevel="0" collapsed="false">
      <c r="A67" s="24" t="n">
        <v>44168</v>
      </c>
      <c r="B67" s="7" t="s">
        <v>69</v>
      </c>
      <c r="C67" s="7"/>
      <c r="D67" s="30" t="s">
        <v>70</v>
      </c>
    </row>
    <row r="68" customFormat="false" ht="39.75" hidden="false" customHeight="true" outlineLevel="0" collapsed="false">
      <c r="A68" s="24" t="n">
        <v>44167</v>
      </c>
      <c r="B68" s="7" t="s">
        <v>71</v>
      </c>
      <c r="C68" s="7"/>
      <c r="D68" s="11" t="str">
        <f aca="false">HYPERLINK("#", "https://www.wam.go.jp/gyoseiShiryou-files/documents/2020/1203092847105/ksvol.891.pdf")</f>
        <v>https://www.wam.go.jp/gyoseiShiryou-files/documents/2020/1203092847105/ksvol.891.pdf</v>
      </c>
    </row>
    <row r="69" customFormat="false" ht="41.25" hidden="false" customHeight="true" outlineLevel="0" collapsed="false">
      <c r="A69" s="24" t="n">
        <v>44160</v>
      </c>
      <c r="B69" s="7" t="s">
        <v>72</v>
      </c>
      <c r="C69" s="7"/>
      <c r="D69" s="11" t="str">
        <f aca="false">HYPERLINK("#", "https://www.city.shizuoka.lg.jp/000911937.pdf")</f>
        <v>https://www.city.shizuoka.lg.jp/000911937.pdf</v>
      </c>
    </row>
    <row r="70" customFormat="false" ht="25.5" hidden="false" customHeight="true" outlineLevel="0" collapsed="false">
      <c r="A70" s="24" t="n">
        <v>44159</v>
      </c>
      <c r="B70" s="7" t="s">
        <v>73</v>
      </c>
      <c r="C70" s="7"/>
      <c r="D70" s="11" t="str">
        <f aca="false">HYPERLINK("#", "https://www.wam.go.jp/gyoseiShiryou-files/documents/2020/1201151924384/ksvol.889.pdf")</f>
        <v>https://www.wam.go.jp/gyoseiShiryou-files/documents/2020/1201151924384/ksvol.889.pdf</v>
      </c>
    </row>
    <row r="71" customFormat="false" ht="27" hidden="false" customHeight="true" outlineLevel="0" collapsed="false">
      <c r="A71" s="24" t="n">
        <v>44144</v>
      </c>
      <c r="B71" s="7" t="s">
        <v>74</v>
      </c>
      <c r="C71" s="7"/>
      <c r="D71" s="11" t="str">
        <f aca="false">HYPERLINK("#", "https://www.wam.go.jp/gyoseiShiryou-files/documents/2020/1110091401734/ksvol.888.pdf")</f>
        <v>https://www.wam.go.jp/gyoseiShiryou-files/documents/2020/1110091401734/ksvol.888.pdf</v>
      </c>
    </row>
    <row r="72" customFormat="false" ht="39.75" hidden="false" customHeight="true" outlineLevel="0" collapsed="false">
      <c r="A72" s="24" t="n">
        <v>44120</v>
      </c>
      <c r="B72" s="7" t="s">
        <v>75</v>
      </c>
      <c r="C72" s="7"/>
      <c r="D72" s="11" t="str">
        <f aca="false">HYPERLINK("#", "https://www.wam.go.jp/gyoseiShiryou-files/documents/2020/1019085441446/ksvol.882.pdf")</f>
        <v>https://www.wam.go.jp/gyoseiShiryou-files/documents/2020/1019085441446/ksvol.882.pdf</v>
      </c>
    </row>
    <row r="73" customFormat="false" ht="43.5" hidden="false" customHeight="true" outlineLevel="0" collapsed="false">
      <c r="A73" s="24" t="n">
        <v>44119</v>
      </c>
      <c r="B73" s="10" t="s">
        <v>76</v>
      </c>
      <c r="C73" s="10"/>
      <c r="D73" s="31" t="s">
        <v>77</v>
      </c>
    </row>
    <row r="74" customFormat="false" ht="51.75" hidden="false" customHeight="true" outlineLevel="0" collapsed="false">
      <c r="A74" s="24"/>
      <c r="B74" s="32"/>
      <c r="C74" s="29" t="s">
        <v>78</v>
      </c>
      <c r="D74" s="31"/>
    </row>
    <row r="75" customFormat="false" ht="37.5" hidden="false" customHeight="true" outlineLevel="0" collapsed="false">
      <c r="A75" s="24" t="n">
        <v>44092</v>
      </c>
      <c r="B75" s="10" t="s">
        <v>79</v>
      </c>
      <c r="C75" s="10"/>
      <c r="D75" s="11" t="str">
        <f aca="false">HYPERLINK("#", "https://www.wam.go.jp/gyoseiShiryou-files/documents/2020/0925112029350/ksvol.873.pdf")</f>
        <v>https://www.wam.go.jp/gyoseiShiryou-files/documents/2020/0925112029350/ksvol.873.pdf</v>
      </c>
    </row>
    <row r="76" customFormat="false" ht="23.25" hidden="false" customHeight="true" outlineLevel="0" collapsed="false">
      <c r="A76" s="24"/>
      <c r="B76" s="32"/>
      <c r="C76" s="5" t="s">
        <v>80</v>
      </c>
      <c r="D76" s="11" t="str">
        <f aca="false">HYPERLINK("#", "https://www.wam.go.jp/gyoseiShiryou-files/documents/2020/0925112029350/ksvol.873.pdf")</f>
        <v>https://www.wam.go.jp/gyoseiShiryou-files/documents/2020/0925112029350/ksvol.873.pdf</v>
      </c>
    </row>
    <row r="77" customFormat="false" ht="40.5" hidden="false" customHeight="true" outlineLevel="0" collapsed="false">
      <c r="A77" s="24" t="n">
        <v>44078</v>
      </c>
      <c r="B77" s="7" t="s">
        <v>81</v>
      </c>
      <c r="C77" s="7"/>
      <c r="D77" s="25" t="str">
        <f aca="false">HYPERLINK("#", "https://www.wam.go.jp/gyoseiShiryou-files/documents/2020/0904172702581/ksvol.872.pdf")</f>
        <v>https://www.wam.go.jp/gyoseiShiryou-files/documents/2020/0904172702581/ksvol.872.pdf</v>
      </c>
    </row>
    <row r="78" customFormat="false" ht="41.25" hidden="false" customHeight="true" outlineLevel="0" collapsed="false">
      <c r="A78" s="24" t="n">
        <v>44050</v>
      </c>
      <c r="B78" s="7" t="s">
        <v>82</v>
      </c>
      <c r="C78" s="7"/>
      <c r="D78" s="11" t="str">
        <f aca="false">HYPERLINK("#", "https://www.wam.go.jp/gyoseiShiryou-files/documents/2020/0811101157188/ksvol.866.pdf")</f>
        <v>https://www.wam.go.jp/gyoseiShiryou-files/documents/2020/0811101157188/ksvol.866.pdf</v>
      </c>
    </row>
    <row r="79" customFormat="false" ht="38.25" hidden="false" customHeight="true" outlineLevel="0" collapsed="false">
      <c r="A79" s="24" t="n">
        <v>44012</v>
      </c>
      <c r="B79" s="7" t="s">
        <v>83</v>
      </c>
      <c r="C79" s="7"/>
      <c r="D79" s="11" t="str">
        <f aca="false">HYPERLINK("#", "https://www.wam.go.jp/gyoseiShiryou-files/documents/2020/0701090843379/ksvol.853.pdf")</f>
        <v>https://www.wam.go.jp/gyoseiShiryou-files/documents/2020/0701090843379/ksvol.853.pdf</v>
      </c>
    </row>
    <row r="80" customFormat="false" ht="36" hidden="false" customHeight="true" outlineLevel="0" collapsed="false">
      <c r="A80" s="24" t="n">
        <v>43997</v>
      </c>
      <c r="B80" s="7" t="s">
        <v>84</v>
      </c>
      <c r="C80" s="7"/>
      <c r="D80" s="11" t="str">
        <f aca="false">HYPERLINK("#", "https://www.city.shizuoka.lg.jp/000911934.pdf")</f>
        <v>https://www.city.shizuoka.lg.jp/000911934.pdf</v>
      </c>
    </row>
    <row r="81" customFormat="false" ht="38.25" hidden="false" customHeight="true" outlineLevel="0" collapsed="false">
      <c r="A81" s="24" t="n">
        <v>43997</v>
      </c>
      <c r="B81" s="7" t="s">
        <v>85</v>
      </c>
      <c r="C81" s="7"/>
      <c r="D81" s="11" t="str">
        <f aca="false">HYPERLINK("#", "https://www.wam.go.jp/gyoseiShiryou-files/documents/2020/0616094746848/ksvol.848.pdf")</f>
        <v>https://www.wam.go.jp/gyoseiShiryou-files/documents/2020/0616094746848/ksvol.848.pdf</v>
      </c>
    </row>
    <row r="82" customFormat="false" ht="40.5" hidden="false" customHeight="true" outlineLevel="0" collapsed="false">
      <c r="A82" s="24" t="n">
        <v>43994</v>
      </c>
      <c r="B82" s="10" t="s">
        <v>86</v>
      </c>
      <c r="C82" s="10"/>
      <c r="D82" s="11" t="str">
        <f aca="false">HYPERLINK("#", "https://www.city.shizuoka.lg.jp/000911932.pdf")</f>
        <v>https://www.city.shizuoka.lg.jp/000911932.pdf</v>
      </c>
    </row>
    <row r="83" customFormat="false" ht="18.75" hidden="false" customHeight="false" outlineLevel="0" collapsed="false">
      <c r="A83" s="24"/>
      <c r="B83" s="32"/>
      <c r="C83" s="5" t="s">
        <v>87</v>
      </c>
      <c r="D83" s="11" t="str">
        <f aca="false">HYPERLINK("#", "https://www.city.shizuoka.lg.jp/000911933.pdf")</f>
        <v>https://www.city.shizuoka.lg.jp/000911933.pdf</v>
      </c>
    </row>
    <row r="84" customFormat="false" ht="24.75" hidden="false" customHeight="true" outlineLevel="0" collapsed="false">
      <c r="A84" s="24" t="n">
        <v>43977</v>
      </c>
      <c r="B84" s="7" t="s">
        <v>88</v>
      </c>
      <c r="C84" s="7"/>
      <c r="D84" s="11" t="str">
        <f aca="false">HYPERLINK("#", "https://www.city.shizuoka.lg.jp/000911947.pdf")</f>
        <v>https://www.city.shizuoka.lg.jp/000911947.pdf</v>
      </c>
    </row>
    <row r="85" customFormat="false" ht="26.25" hidden="false" customHeight="true" outlineLevel="0" collapsed="false">
      <c r="A85" s="24" t="n">
        <v>43966</v>
      </c>
      <c r="B85" s="7" t="s">
        <v>89</v>
      </c>
      <c r="C85" s="7"/>
      <c r="D85" s="11" t="str">
        <f aca="false">HYPERLINK("#", "https://www.wam.go.jp/gyoseiShiryou-files/documents/2020/0515093504265/ksvol.834.pdf")</f>
        <v>https://www.wam.go.jp/gyoseiShiryou-files/documents/2020/0515093504265/ksvol.834.pdf</v>
      </c>
    </row>
    <row r="86" customFormat="false" ht="42.75" hidden="false" customHeight="true" outlineLevel="0" collapsed="false">
      <c r="A86" s="24" t="n">
        <v>43962</v>
      </c>
      <c r="B86" s="7" t="s">
        <v>90</v>
      </c>
      <c r="C86" s="7"/>
      <c r="D86" s="11" t="str">
        <f aca="false">HYPERLINK("#", "https://www.wam.go.jp/gyoseiShiryou-files/documents/2020/0512113210312/ksvol.832.pdf")</f>
        <v>https://www.wam.go.jp/gyoseiShiryou-files/documents/2020/0512113210312/ksvol.832.pdf</v>
      </c>
    </row>
    <row r="87" customFormat="false" ht="40.5" hidden="false" customHeight="true" outlineLevel="0" collapsed="false">
      <c r="A87" s="24" t="n">
        <v>43955</v>
      </c>
      <c r="B87" s="7" t="s">
        <v>91</v>
      </c>
      <c r="C87" s="7"/>
      <c r="D87" s="11" t="str">
        <f aca="false">HYPERLINK("#", "https://www.wam.go.jp/gyoseiShiryou-files/documents/2020/0507105153589/ksvol.829.pdf")</f>
        <v>https://www.wam.go.jp/gyoseiShiryou-files/documents/2020/0507105153589/ksvol.829.pdf</v>
      </c>
    </row>
    <row r="88" customFormat="false" ht="39" hidden="false" customHeight="true" outlineLevel="0" collapsed="false">
      <c r="A88" s="24" t="n">
        <v>43955</v>
      </c>
      <c r="B88" s="7" t="s">
        <v>92</v>
      </c>
      <c r="C88" s="7"/>
      <c r="D88" s="11" t="str">
        <f aca="false">HYPERLINK("#", "https://www.wam.go.jp/gyoseiShiryou-files/documents/2020/0507105041586/ksvol.828.pdf")</f>
        <v>https://www.wam.go.jp/gyoseiShiryou-files/documents/2020/0507105041586/ksvol.828.pdf</v>
      </c>
    </row>
    <row r="89" customFormat="false" ht="38.25" hidden="false" customHeight="true" outlineLevel="0" collapsed="false">
      <c r="A89" s="24" t="n">
        <v>43949</v>
      </c>
      <c r="B89" s="7" t="s">
        <v>93</v>
      </c>
      <c r="C89" s="7"/>
      <c r="D89" s="11" t="str">
        <f aca="false">HYPERLINK("#", "https://www.wam.go.jp/gyoseiShiryou-files/documents/2020/043012543651/ksvol825.pdf")</f>
        <v>https://www.wam.go.jp/gyoseiShiryou-files/documents/2020/043012543651/ksvol825.pdf</v>
      </c>
    </row>
    <row r="90" customFormat="false" ht="25.5" hidden="false" customHeight="true" outlineLevel="0" collapsed="false">
      <c r="A90" s="24" t="n">
        <v>43945</v>
      </c>
      <c r="B90" s="7" t="s">
        <v>94</v>
      </c>
      <c r="C90" s="7"/>
      <c r="D90" s="25" t="str">
        <f aca="false">HYPERLINK("#", "https://www.wam.go.jp/gyoseiShiryou-files/documents/2020/0428095012703/ksvol.824.pdf")</f>
        <v>https://www.wam.go.jp/gyoseiShiryou-files/documents/2020/0428095012703/ksvol.824.pdf</v>
      </c>
    </row>
    <row r="91" customFormat="false" ht="56.25" hidden="false" customHeight="true" outlineLevel="0" collapsed="false">
      <c r="A91" s="24" t="n">
        <v>43945</v>
      </c>
      <c r="B91" s="29" t="s">
        <v>95</v>
      </c>
      <c r="C91" s="29"/>
      <c r="D91" s="11" t="str">
        <f aca="false">HYPERLINK("#", "https://www.wam.go.jp/gyoseiShiryou-files/documents/2020/0428094310796/ksvol.822.pdf")</f>
        <v>https://www.wam.go.jp/gyoseiShiryou-files/documents/2020/0428094310796/ksvol.822.pdf</v>
      </c>
    </row>
    <row r="92" customFormat="false" ht="38.25" hidden="false" customHeight="true" outlineLevel="0" collapsed="false">
      <c r="A92" s="24" t="n">
        <v>43942</v>
      </c>
      <c r="B92" s="7" t="s">
        <v>96</v>
      </c>
      <c r="C92" s="7"/>
      <c r="D92" s="11" t="str">
        <f aca="false">HYPERLINK("#", "https://www.wam.go.jp/gyoseiShiryou-files/documents/2020/0422091120616/ksvol.821.pdf")</f>
        <v>https://www.wam.go.jp/gyoseiShiryou-files/documents/2020/0422091120616/ksvol.821.pdf</v>
      </c>
    </row>
    <row r="93" customFormat="false" ht="38.25" hidden="false" customHeight="true" outlineLevel="0" collapsed="false">
      <c r="A93" s="24" t="n">
        <v>43936</v>
      </c>
      <c r="B93" s="7" t="s">
        <v>97</v>
      </c>
      <c r="C93" s="7"/>
      <c r="D93" s="11" t="str">
        <f aca="false">HYPERLINK("#", "https://www.wam.go.jp/gyoseiShiryou-files/documents/2020/0423103741937/ksvol.819.pdf")</f>
        <v>https://www.wam.go.jp/gyoseiShiryou-files/documents/2020/0423103741937/ksvol.819.pdf</v>
      </c>
    </row>
    <row r="94" customFormat="false" ht="40.5" hidden="false" customHeight="true" outlineLevel="0" collapsed="false">
      <c r="A94" s="24" t="n">
        <v>43934</v>
      </c>
      <c r="B94" s="7" t="s">
        <v>98</v>
      </c>
      <c r="C94" s="7"/>
      <c r="D94" s="11" t="str">
        <f aca="false">HYPERLINK("#", "https://www.wam.go.jp/gyoseiShiryou-files/documents/2020/0414091649277/ksvol.817.pdf")</f>
        <v>https://www.wam.go.jp/gyoseiShiryou-files/documents/2020/0414091649277/ksvol.817.pdf</v>
      </c>
    </row>
    <row r="95" customFormat="false" ht="57.75" hidden="false" customHeight="true" outlineLevel="0" collapsed="false">
      <c r="A95" s="24" t="n">
        <v>43930</v>
      </c>
      <c r="B95" s="7" t="s">
        <v>99</v>
      </c>
      <c r="C95" s="7"/>
      <c r="D95" s="25" t="str">
        <f aca="false">HYPERLINK("#", "https://www.wam.go.jp/gyoseiShiryou-files/documents/2020/0410094242776/ksvol815.pdf")</f>
        <v>https://www.wam.go.jp/gyoseiShiryou-files/documents/2020/0410094242776/ksvol815.pdf</v>
      </c>
    </row>
    <row r="96" customFormat="false" ht="38.25" hidden="false" customHeight="true" outlineLevel="0" collapsed="false">
      <c r="A96" s="24" t="n">
        <v>43928</v>
      </c>
      <c r="B96" s="7" t="s">
        <v>100</v>
      </c>
      <c r="C96" s="7"/>
      <c r="D96" s="11" t="str">
        <f aca="false">HYPERLINK("#", "https://www.wam.go.jp/gyoseiShiryou-files/documents/2020/0408090223329/ksvol808.pdf")</f>
        <v>https://www.wam.go.jp/gyoseiShiryou-files/documents/2020/0408090223329/ksvol808.pdf</v>
      </c>
    </row>
    <row r="97" customFormat="false" ht="39.75" hidden="false" customHeight="true" outlineLevel="0" collapsed="false">
      <c r="A97" s="24" t="n">
        <v>43924</v>
      </c>
      <c r="B97" s="7" t="s">
        <v>101</v>
      </c>
      <c r="C97" s="7"/>
      <c r="D97" s="11" t="str">
        <f aca="false">HYPERLINK("#", "https://www.wam.go.jp/gyoseiShiryou-files/documents/2020/0406105454793/ksvol807.pdf")</f>
        <v>https://www.wam.go.jp/gyoseiShiryou-files/documents/2020/0406105454793/ksvol807.pdf</v>
      </c>
    </row>
    <row r="98" customFormat="false" ht="18.75" hidden="false" customHeight="false" outlineLevel="0" collapsed="false">
      <c r="A98" s="33"/>
      <c r="B98" s="16" t="s">
        <v>102</v>
      </c>
      <c r="C98" s="16"/>
      <c r="D98" s="5"/>
    </row>
    <row r="99" customFormat="false" ht="36" hidden="false" customHeight="true" outlineLevel="0" collapsed="false">
      <c r="A99" s="24" t="n">
        <v>43921</v>
      </c>
      <c r="B99" s="7" t="s">
        <v>103</v>
      </c>
      <c r="C99" s="7"/>
      <c r="D99" s="11" t="str">
        <f aca="false">HYPERLINK("#", "https://www.wam.go.jp/gyoseiShiryou-files/documents/2020/040109242780/ksvol802.pdf")</f>
        <v>https://www.wam.go.jp/gyoseiShiryou-files/documents/2020/040109242780/ksvol802.pdf</v>
      </c>
    </row>
    <row r="100" customFormat="false" ht="36.75" hidden="false" customHeight="true" outlineLevel="0" collapsed="false">
      <c r="A100" s="24" t="n">
        <v>43921</v>
      </c>
      <c r="B100" s="7" t="s">
        <v>104</v>
      </c>
      <c r="C100" s="7"/>
      <c r="D100" s="11" t="str">
        <f aca="false">HYPERLINK("#", "https://www.wam.go.jp/gyoseiShiryou-files/documents/2020/0401093001743/ksvol806.pdf")</f>
        <v>https://www.wam.go.jp/gyoseiShiryou-files/documents/2020/0401093001743/ksvol806.pdf</v>
      </c>
    </row>
    <row r="101" customFormat="false" ht="39" hidden="false" customHeight="true" outlineLevel="0" collapsed="false">
      <c r="A101" s="24" t="n">
        <v>43915</v>
      </c>
      <c r="B101" s="7" t="s">
        <v>105</v>
      </c>
      <c r="C101" s="7"/>
      <c r="D101" s="11" t="str">
        <f aca="false">HYPERLINK("#", "https://www.wam.go.jp/gyoseiShiryou-files/documents/2020/0326090014942/ksvol793.pdf")</f>
        <v>https://www.wam.go.jp/gyoseiShiryou-files/documents/2020/0326090014942/ksvol793.pdf</v>
      </c>
    </row>
    <row r="102" customFormat="false" ht="36" hidden="false" customHeight="true" outlineLevel="0" collapsed="false">
      <c r="A102" s="24" t="n">
        <v>43914</v>
      </c>
      <c r="B102" s="7" t="s">
        <v>106</v>
      </c>
      <c r="C102" s="7"/>
      <c r="D102" s="11" t="str">
        <f aca="false">HYPERLINK("#", "https://www.wam.go.jp/gyoseiShiryou-files/documents/2020/0325091700142/ksvol792.pdf")</f>
        <v>https://www.wam.go.jp/gyoseiShiryou-files/documents/2020/0325091700142/ksvol792.pdf</v>
      </c>
    </row>
    <row r="103" customFormat="false" ht="78.75" hidden="false" customHeight="true" outlineLevel="0" collapsed="false">
      <c r="A103" s="24" t="n">
        <v>43909</v>
      </c>
      <c r="B103" s="7" t="s">
        <v>107</v>
      </c>
      <c r="C103" s="7"/>
      <c r="D103" s="11" t="str">
        <f aca="false">HYPERLINK("#", "https://www.wam.go.jp/gyoseiShiryou-files/documents/2020/0323091554926/ksvol790.pdf")</f>
        <v>https://www.wam.go.jp/gyoseiShiryou-files/documents/2020/0323091554926/ksvol790.pdf</v>
      </c>
    </row>
    <row r="104" customFormat="false" ht="37.5" hidden="false" customHeight="true" outlineLevel="0" collapsed="false">
      <c r="A104" s="24" t="n">
        <v>43909</v>
      </c>
      <c r="B104" s="7" t="s">
        <v>108</v>
      </c>
      <c r="C104" s="7"/>
      <c r="D104" s="11" t="str">
        <f aca="false">HYPERLINK("#", "https://www.wam.go.jp/gyoseiShiryou-files/documents/2020/0323091749293/ksvol791.pdf")</f>
        <v>https://www.wam.go.jp/gyoseiShiryou-files/documents/2020/0323091749293/ksvol791.pdf</v>
      </c>
    </row>
    <row r="105" customFormat="false" ht="40.5" hidden="false" customHeight="true" outlineLevel="0" collapsed="false">
      <c r="A105" s="24" t="n">
        <v>43907</v>
      </c>
      <c r="B105" s="7" t="s">
        <v>109</v>
      </c>
      <c r="C105" s="7"/>
      <c r="D105" s="11" t="str">
        <f aca="false">HYPERLINK("#", "https://www.wam.go.jp/gyoseiShiryou-files/documents/2020/0318085707517/ksvol787.pdf")</f>
        <v>https://www.wam.go.jp/gyoseiShiryou-files/documents/2020/0318085707517/ksvol787.pdf</v>
      </c>
    </row>
    <row r="106" customFormat="false" ht="39" hidden="false" customHeight="true" outlineLevel="0" collapsed="false">
      <c r="A106" s="24" t="n">
        <v>43906</v>
      </c>
      <c r="B106" s="7" t="s">
        <v>110</v>
      </c>
      <c r="C106" s="7"/>
      <c r="D106" s="11" t="str">
        <f aca="false">HYPERLINK("#", "https://www.wam.go.jp/gyoseiShiryou-files/documents/2020/0317092645738/ksvol786.pdf")</f>
        <v>https://www.wam.go.jp/gyoseiShiryou-files/documents/2020/0317092645738/ksvol786.pdf</v>
      </c>
    </row>
    <row r="107" customFormat="false" ht="39" hidden="false" customHeight="true" outlineLevel="0" collapsed="false">
      <c r="A107" s="24" t="n">
        <v>43900</v>
      </c>
      <c r="B107" s="7" t="s">
        <v>86</v>
      </c>
      <c r="C107" s="7"/>
      <c r="D107" s="11" t="str">
        <f aca="false">HYPERLINK("#", "https://www.city.shizuoka.lg.jp/000911942.pdf")</f>
        <v>https://www.city.shizuoka.lg.jp/000911942.pdf</v>
      </c>
    </row>
    <row r="108" customFormat="false" ht="57" hidden="false" customHeight="true" outlineLevel="0" collapsed="false">
      <c r="A108" s="24" t="n">
        <v>43896</v>
      </c>
      <c r="B108" s="7" t="s">
        <v>111</v>
      </c>
      <c r="C108" s="7"/>
      <c r="D108" s="25" t="str">
        <f aca="false">HYPERLINK("#", "https://www.wam.go.jp/gyoseiShiryou-files/documents/2020/0309184927918/ksvol780.pdf")</f>
        <v>https://www.wam.go.jp/gyoseiShiryou-files/documents/2020/0309184927918/ksvol780.pdf</v>
      </c>
    </row>
    <row r="109" customFormat="false" ht="24" hidden="false" customHeight="true" outlineLevel="0" collapsed="false">
      <c r="A109" s="24" t="n">
        <v>43896</v>
      </c>
      <c r="B109" s="7" t="s">
        <v>112</v>
      </c>
      <c r="C109" s="7"/>
      <c r="D109" s="11" t="str">
        <f aca="false">HYPERLINK("#", "https://www.wam.go.jp/gyoseiShiryou-files/documents/2020/0309184539947/ksvol777.pdf")</f>
        <v>https://www.wam.go.jp/gyoseiShiryou-files/documents/2020/0309184539947/ksvol777.pdf</v>
      </c>
    </row>
    <row r="110" customFormat="false" ht="57" hidden="false" customHeight="true" outlineLevel="0" collapsed="false">
      <c r="A110" s="24" t="n">
        <v>43894</v>
      </c>
      <c r="B110" s="7" t="s">
        <v>113</v>
      </c>
      <c r="C110" s="7"/>
      <c r="D110" s="11" t="str">
        <f aca="false">HYPERLINK("#", "https://www.city.shizuoka.lg.jp/283_000013_00007.html")</f>
        <v>https://www.city.shizuoka.lg.jp/283_000013_00007.html</v>
      </c>
    </row>
    <row r="111" customFormat="false" ht="36" hidden="false" customHeight="true" outlineLevel="0" collapsed="false">
      <c r="A111" s="24" t="n">
        <v>43893</v>
      </c>
      <c r="B111" s="7" t="s">
        <v>114</v>
      </c>
      <c r="C111" s="7"/>
      <c r="D111" s="11" t="str">
        <f aca="false">HYPERLINK("#", "https://www.city.shizuoka.lg.jp/000911863.pdf")</f>
        <v>https://www.city.shizuoka.lg.jp/000911863.pdf</v>
      </c>
    </row>
    <row r="112" customFormat="false" ht="39.75" hidden="false" customHeight="true" outlineLevel="0" collapsed="false">
      <c r="A112" s="21" t="n">
        <v>43889</v>
      </c>
      <c r="B112" s="10" t="s">
        <v>115</v>
      </c>
      <c r="C112" s="10"/>
      <c r="D112" s="11" t="str">
        <f aca="false">HYPERLINK("#", "https://www.city.shizuoka.lg.jp/000911864.pdf")</f>
        <v>https://www.city.shizuoka.lg.jp/000911864.pdf</v>
      </c>
    </row>
    <row r="113" customFormat="false" ht="29.25" hidden="false" customHeight="true" outlineLevel="0" collapsed="false">
      <c r="A113" s="21"/>
      <c r="B113" s="27"/>
      <c r="C113" s="7" t="s">
        <v>116</v>
      </c>
      <c r="D113" s="11" t="str">
        <f aca="false">HYPERLINK("#", "https://www.city.shizuoka.lg.jp/000911865.pdf")</f>
        <v>https://www.city.shizuoka.lg.jp/000911865.pdf</v>
      </c>
    </row>
    <row r="114" customFormat="false" ht="45" hidden="false" customHeight="true" outlineLevel="0" collapsed="false">
      <c r="A114" s="24" t="n">
        <v>43889</v>
      </c>
      <c r="B114" s="7" t="s">
        <v>117</v>
      </c>
      <c r="C114" s="7"/>
      <c r="D114" s="11" t="str">
        <f aca="false">HYPERLINK("#", "https://www.wam.go.jp/gyoseiShiryou-files/documents/2020/0302091813141/ksvol774.pdf")</f>
        <v>https://www.wam.go.jp/gyoseiShiryou-files/documents/2020/0302091813141/ksvol774.pdf</v>
      </c>
    </row>
    <row r="115" customFormat="false" ht="78.75" hidden="false" customHeight="true" outlineLevel="0" collapsed="false">
      <c r="A115" s="24" t="n">
        <v>43888</v>
      </c>
      <c r="B115" s="7" t="s">
        <v>118</v>
      </c>
      <c r="C115" s="7"/>
      <c r="D115" s="11" t="str">
        <f aca="false">HYPERLINK("#", "https://www.wam.go.jp/gyoseiShiryou-files/documents/2020/022812162480/ksvol771.pdf")</f>
        <v>https://www.wam.go.jp/gyoseiShiryou-files/documents/2020/022812162480/ksvol771.pdf</v>
      </c>
    </row>
    <row r="116" customFormat="false" ht="38.25" hidden="false" customHeight="true" outlineLevel="0" collapsed="false">
      <c r="A116" s="24" t="n">
        <v>43882</v>
      </c>
      <c r="B116" s="7" t="s">
        <v>86</v>
      </c>
      <c r="C116" s="7"/>
      <c r="D116" s="11" t="str">
        <f aca="false">HYPERLINK("#", "https://www.city.shizuoka.lg.jp/000911943.pdf")</f>
        <v>https://www.city.shizuoka.lg.jp/000911943.pdf</v>
      </c>
    </row>
    <row r="117" customFormat="false" ht="39" hidden="false" customHeight="true" outlineLevel="0" collapsed="false">
      <c r="A117" s="24" t="n">
        <v>43885</v>
      </c>
      <c r="B117" s="7" t="s">
        <v>119</v>
      </c>
      <c r="C117" s="7"/>
      <c r="D117" s="11" t="str">
        <f aca="false">HYPERLINK("#", "https://www.wam.go.jp/gyoseiShiryou-files/documents/2020/0227101545800/ksvol769.pdf")</f>
        <v>https://www.wam.go.jp/gyoseiShiryou-files/documents/2020/0227101545800/ksvol769.pdf</v>
      </c>
    </row>
    <row r="118" customFormat="false" ht="39.75" hidden="false" customHeight="true" outlineLevel="0" collapsed="false">
      <c r="A118" s="24" t="n">
        <v>43885</v>
      </c>
      <c r="B118" s="7" t="s">
        <v>120</v>
      </c>
      <c r="C118" s="7"/>
      <c r="D118" s="11" t="str">
        <f aca="false">HYPERLINK("#", "https://www.wam.go.jp/gyoseiShiryou-files/documents/2020/0227101350746/ksvol768.pdf")</f>
        <v>https://www.wam.go.jp/gyoseiShiryou-files/documents/2020/0227101350746/ksvol768.pdf</v>
      </c>
    </row>
    <row r="119" customFormat="false" ht="36.75" hidden="false" customHeight="true" outlineLevel="0" collapsed="false">
      <c r="A119" s="24" t="n">
        <v>43884</v>
      </c>
      <c r="B119" s="7" t="s">
        <v>121</v>
      </c>
      <c r="C119" s="7"/>
      <c r="D119" s="25" t="str">
        <f aca="false">HYPERLINK("#", "https://www.wam.go.jp/gyoseiShiryou-files/documents/2020/022710123468/ksvol767.pdf")</f>
        <v>https://www.wam.go.jp/gyoseiShiryou-files/documents/2020/022710123468/ksvol767.pdf</v>
      </c>
    </row>
    <row r="120" customFormat="false" ht="38.25" hidden="false" customHeight="true" outlineLevel="0" collapsed="false">
      <c r="A120" s="24" t="n">
        <v>43882</v>
      </c>
      <c r="B120" s="7" t="s">
        <v>122</v>
      </c>
      <c r="C120" s="7"/>
      <c r="D120" s="25" t="str">
        <f aca="false">HYPERLINK("#", "https://www.wam.go.jp/gyoseiShiryou-files/documents/2020/0227100117423/ksvol765.pdf")</f>
        <v>https://www.wam.go.jp/gyoseiShiryou-files/documents/2020/0227100117423/ksvol765.pdf</v>
      </c>
    </row>
    <row r="121" customFormat="false" ht="35.25" hidden="false" customHeight="true" outlineLevel="0" collapsed="false">
      <c r="A121" s="24" t="n">
        <v>43879</v>
      </c>
      <c r="B121" s="7" t="s">
        <v>123</v>
      </c>
      <c r="C121" s="7"/>
      <c r="D121" s="11" t="str">
        <f aca="false">HYPERLINK("#", "https://www.wam.go.jp/gyoseiShiryou-files/documents/2020/022010430479/ksvol764.pdf")</f>
        <v>https://www.wam.go.jp/gyoseiShiryou-files/documents/2020/022010430479/ksvol764.pdf</v>
      </c>
    </row>
    <row r="122" customFormat="false" ht="43.5" hidden="false" customHeight="true" outlineLevel="0" collapsed="false">
      <c r="A122" s="24" t="n">
        <v>43875</v>
      </c>
      <c r="B122" s="7" t="s">
        <v>124</v>
      </c>
      <c r="C122" s="7"/>
      <c r="D122" s="25" t="str">
        <f aca="false">HYPERLINK("#", "https://www.wam.go.jp/gyoseiShiryou-files/documents/2020/0217104600871/ksvol761.pdf")</f>
        <v>https://www.wam.go.jp/gyoseiShiryou-files/documents/2020/0217104600871/ksvol761.pdf</v>
      </c>
    </row>
    <row r="123" customFormat="false" ht="18.75" hidden="false" customHeight="true" outlineLevel="0" collapsed="false">
      <c r="A123" s="24" t="n">
        <v>43859</v>
      </c>
      <c r="B123" s="7" t="s">
        <v>125</v>
      </c>
      <c r="C123" s="7"/>
      <c r="D123" s="11" t="str">
        <f aca="false">HYPERLINK("#", "https://www.wam.go.jp/gyoseiShiryou-files/documents/2020/0130110130997/ksvol756.pdf")</f>
        <v>https://www.wam.go.jp/gyoseiShiryou-files/documents/2020/0130110130997/ksvol756.pdf</v>
      </c>
    </row>
  </sheetData>
  <autoFilter ref="A2:D123"/>
  <mergeCells count="114">
    <mergeCell ref="A1:D1"/>
    <mergeCell ref="B2:C2"/>
    <mergeCell ref="B3:C3"/>
    <mergeCell ref="A4:A6"/>
    <mergeCell ref="B4:C4"/>
    <mergeCell ref="A7:A8"/>
    <mergeCell ref="B7:C7"/>
    <mergeCell ref="B9:C9"/>
    <mergeCell ref="B10:C10"/>
    <mergeCell ref="B11:C11"/>
    <mergeCell ref="B12:C12"/>
    <mergeCell ref="B13:C13"/>
    <mergeCell ref="B14:C14"/>
    <mergeCell ref="B15:C15"/>
    <mergeCell ref="B16:C16"/>
    <mergeCell ref="A17:A18"/>
    <mergeCell ref="B17:C17"/>
    <mergeCell ref="A19:A20"/>
    <mergeCell ref="B19:C19"/>
    <mergeCell ref="B21:C21"/>
    <mergeCell ref="B22:C22"/>
    <mergeCell ref="A23:A29"/>
    <mergeCell ref="B23:C23"/>
    <mergeCell ref="B24:B29"/>
    <mergeCell ref="B30:C30"/>
    <mergeCell ref="B31:C31"/>
    <mergeCell ref="B32:C32"/>
    <mergeCell ref="B33:C33"/>
    <mergeCell ref="B34:C34"/>
    <mergeCell ref="B35:C35"/>
    <mergeCell ref="A36:A43"/>
    <mergeCell ref="B36:C36"/>
    <mergeCell ref="B37:B43"/>
    <mergeCell ref="B44:C44"/>
    <mergeCell ref="B45:C45"/>
    <mergeCell ref="B46:C46"/>
    <mergeCell ref="B47:C47"/>
    <mergeCell ref="B48:C48"/>
    <mergeCell ref="B49:C49"/>
    <mergeCell ref="B50:C50"/>
    <mergeCell ref="A51:A52"/>
    <mergeCell ref="B51:C51"/>
    <mergeCell ref="B53:C53"/>
    <mergeCell ref="A54:A56"/>
    <mergeCell ref="B54:C54"/>
    <mergeCell ref="B55:B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A73:A74"/>
    <mergeCell ref="B73:C73"/>
    <mergeCell ref="D73:D74"/>
    <mergeCell ref="A75:A76"/>
    <mergeCell ref="B75:C75"/>
    <mergeCell ref="B77:C77"/>
    <mergeCell ref="B78:C78"/>
    <mergeCell ref="B79:C79"/>
    <mergeCell ref="B80:C80"/>
    <mergeCell ref="B81:C81"/>
    <mergeCell ref="A82:A83"/>
    <mergeCell ref="B82:C82"/>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A112:A113"/>
    <mergeCell ref="B112:C112"/>
    <mergeCell ref="B114:C114"/>
    <mergeCell ref="B115:C115"/>
    <mergeCell ref="B116:C116"/>
    <mergeCell ref="B117:C117"/>
    <mergeCell ref="B118:C118"/>
    <mergeCell ref="B119:C119"/>
    <mergeCell ref="B120:C120"/>
    <mergeCell ref="B121:C121"/>
    <mergeCell ref="B122:C122"/>
    <mergeCell ref="B123:C123"/>
  </mergeCells>
  <hyperlinks>
    <hyperlink ref="D3" r:id="rId1" display="https://www.city.shizuoka.lg.jp/000977101.pdf"/>
    <hyperlink ref="D4" r:id="rId2" location="" display="file:///S:/%E3%82%B3%E3%83%AD%E3%83%8A%E9%80%9A%E7%9F%A5%E4%B8%80%E8%A6%A7(1).xlsx#"/>
    <hyperlink ref="D5" r:id="rId3" location="" display="file:///S:/%E3%82%B3%E3%83%AD%E3%83%8A%E9%80%9A%E7%9F%A5%E4%B8%80%E8%A6%A7(1).xlsx#"/>
    <hyperlink ref="D6" r:id="rId4" location="" display="file:///S:/%E3%82%B3%E3%83%AD%E3%83%8A%E9%80%9A%E7%9F%A5%E4%B8%80%E8%A6%A7(1).xlsx#"/>
    <hyperlink ref="D7" r:id="rId5" location="" display="file:///S:/%E3%82%B3%E3%83%AD%E3%83%8A%E9%80%9A%E7%9F%A5%E4%B8%80%E8%A6%A7(1).xlsx#"/>
    <hyperlink ref="D8" r:id="rId6" location="" display="file:///S:/%E3%82%B3%E3%83%AD%E3%83%8A%E9%80%9A%E7%9F%A5%E4%B8%80%E8%A6%A7(1).xlsx#"/>
    <hyperlink ref="D9" r:id="rId7" location="" display="file:///S:/%E3%82%B3%E3%83%AD%E3%83%8A%E9%80%9A%E7%9F%A5%E4%B8%80%E8%A6%A7(1).xlsx#"/>
    <hyperlink ref="D10" r:id="rId8" location="" display="file:///S:/%E3%82%B3%E3%83%AD%E3%83%8A%E9%80%9A%E7%9F%A5%E4%B8%80%E8%A6%A7(1).xlsx#"/>
    <hyperlink ref="D11" r:id="rId9" location="" display="file:///S:/%E3%82%B3%E3%83%AD%E3%83%8A%E9%80%9A%E7%9F%A5%E4%B8%80%E8%A6%A7(1).xlsx#"/>
    <hyperlink ref="D12" r:id="rId10" location="" display="file:///S:/%E3%82%B3%E3%83%AD%E3%83%8A%E9%80%9A%E7%9F%A5%E4%B8%80%E8%A6%A7(1).xlsx#"/>
    <hyperlink ref="D13" r:id="rId11" location="" display="file:///S:/%E3%82%B3%E3%83%AD%E3%83%8A%E9%80%9A%E7%9F%A5%E4%B8%80%E8%A6%A7(1).xlsx#"/>
    <hyperlink ref="D14" r:id="rId12" location="" display="file:///S:/%E3%82%B3%E3%83%AD%E3%83%8A%E9%80%9A%E7%9F%A5%E4%B8%80%E8%A6%A7(1).xlsx#"/>
    <hyperlink ref="D15" r:id="rId13" location="" display="file:///S:/%E3%82%B3%E3%83%AD%E3%83%8A%E9%80%9A%E7%9F%A5%E4%B8%80%E8%A6%A7(1).xlsx#"/>
    <hyperlink ref="D16" r:id="rId14" location="" display="file:///S:/%E3%82%B3%E3%83%AD%E3%83%8A%E9%80%9A%E7%9F%A5%E4%B8%80%E8%A6%A7(1).xlsx#"/>
    <hyperlink ref="D17" r:id="rId15" location="" display="file:///S:/%E3%82%B3%E3%83%AD%E3%83%8A%E9%80%9A%E7%9F%A5%E4%B8%80%E8%A6%A7(1).xlsx#"/>
    <hyperlink ref="D18" r:id="rId16" location="" display="file:///S:/%E3%82%B3%E3%83%AD%E3%83%8A%E9%80%9A%E7%9F%A5%E4%B8%80%E8%A6%A7(1).xlsx#"/>
    <hyperlink ref="D19" r:id="rId17" location="" display="file:///S:/%E3%82%B3%E3%83%AD%E3%83%8A%E9%80%9A%E7%9F%A5%E4%B8%80%E8%A6%A7(1).xlsx#"/>
    <hyperlink ref="D20" r:id="rId18" location="" display="file:///S:/%E3%82%B3%E3%83%AD%E3%83%8A%E9%80%9A%E7%9F%A5%E4%B8%80%E8%A6%A7(1).xlsx#"/>
    <hyperlink ref="D21" r:id="rId19" location="" display="file:///S:/%E3%82%B3%E3%83%AD%E3%83%8A%E9%80%9A%E7%9F%A5%E4%B8%80%E8%A6%A7(1).xlsx#"/>
    <hyperlink ref="D22" r:id="rId20" location="" display="file:///S:/%E3%82%B3%E3%83%AD%E3%83%8A%E9%80%9A%E7%9F%A5%E4%B8%80%E8%A6%A7(1).xlsx#"/>
    <hyperlink ref="D23" r:id="rId21" location="" display="file:///S:/%E3%82%B3%E3%83%AD%E3%83%8A%E9%80%9A%E7%9F%A5%E4%B8%80%E8%A6%A7(1).xlsx#"/>
    <hyperlink ref="D24" r:id="rId22" location="" display="file:///S:/%E3%82%B3%E3%83%AD%E3%83%8A%E9%80%9A%E7%9F%A5%E4%B8%80%E8%A6%A7(1).xlsx#"/>
    <hyperlink ref="D25" r:id="rId23" location="" display="file:///S:/%E3%82%B3%E3%83%AD%E3%83%8A%E9%80%9A%E7%9F%A5%E4%B8%80%E8%A6%A7(1).xlsx#"/>
    <hyperlink ref="D26" r:id="rId24" location="" display="file:///S:/%E3%82%B3%E3%83%AD%E3%83%8A%E9%80%9A%E7%9F%A5%E4%B8%80%E8%A6%A7(1).xlsx#"/>
    <hyperlink ref="D27" r:id="rId25" location="" display="file:///S:/%E3%82%B3%E3%83%AD%E3%83%8A%E9%80%9A%E7%9F%A5%E4%B8%80%E8%A6%A7(1).xlsx#"/>
    <hyperlink ref="D28" r:id="rId26" location="" display="file:///S:/%E3%82%B3%E3%83%AD%E3%83%8A%E9%80%9A%E7%9F%A5%E4%B8%80%E8%A6%A7(1).xlsx#"/>
    <hyperlink ref="D29" r:id="rId27" location="" display="file:///S:/%E3%82%B3%E3%83%AD%E3%83%8A%E9%80%9A%E7%9F%A5%E4%B8%80%E8%A6%A7(1).xlsx#"/>
    <hyperlink ref="D30" r:id="rId28" location="" display="file:///S:/%E3%82%B3%E3%83%AD%E3%83%8A%E9%80%9A%E7%9F%A5%E4%B8%80%E8%A6%A7(1).xlsx#"/>
    <hyperlink ref="D31" r:id="rId29" location="" display="file:///S:/%E3%82%B3%E3%83%AD%E3%83%8A%E9%80%9A%E7%9F%A5%E4%B8%80%E8%A6%A7(1).xlsx#"/>
    <hyperlink ref="D54" r:id="rId30" location="" display="file:///S:/%E3%82%B3%E3%83%AD%E3%83%8A%E9%80%9A%E7%9F%A5%E4%B8%80%E8%A6%A7(1).xlsx#"/>
    <hyperlink ref="D55" r:id="rId31" location="" display="file:///S:/%E3%82%B3%E3%83%AD%E3%83%8A%E9%80%9A%E7%9F%A5%E4%B8%80%E8%A6%A7(1).xlsx#"/>
    <hyperlink ref="D56" r:id="rId32" location="" display="file:///S:/%E3%82%B3%E3%83%AD%E3%83%8A%E9%80%9A%E7%9F%A5%E4%B8%80%E8%A6%A7(1).xlsx#"/>
    <hyperlink ref="D62" r:id="rId33" location="" display="file:///S:/%E3%82%B3%E3%83%AD%E3%83%8A%E9%80%9A%E7%9F%A5%E4%B8%80%E8%A6%A7(1).xlsx#"/>
    <hyperlink ref="D63" r:id="rId34" location="" display="file:///S:/%E3%82%B3%E3%83%AD%E3%83%8A%E9%80%9A%E7%9F%A5%E4%B8%80%E8%A6%A7(1).xlsx#"/>
    <hyperlink ref="D64" r:id="rId35" location="" display="file:///S:/%E3%82%B3%E3%83%AD%E3%83%8A%E9%80%9A%E7%9F%A5%E4%B8%80%E8%A6%A7(1).xlsx#"/>
    <hyperlink ref="D65" r:id="rId36" location="" display="file:///S:/%E3%82%B3%E3%83%AD%E3%83%8A%E9%80%9A%E7%9F%A5%E4%B8%80%E8%A6%A7(1).xlsx#"/>
    <hyperlink ref="D66" r:id="rId37" location="" display="file:///S:/%E3%82%B3%E3%83%AD%E3%83%8A%E9%80%9A%E7%9F%A5%E4%B8%80%E8%A6%A7(1).xlsx#"/>
    <hyperlink ref="D68" r:id="rId38" location="" display="file:///S:/%E3%82%B3%E3%83%AD%E3%83%8A%E9%80%9A%E7%9F%A5%E4%B8%80%E8%A6%A7(1).xlsx#"/>
    <hyperlink ref="D69" r:id="rId39" location="" display="file:///S:/%E3%82%B3%E3%83%AD%E3%83%8A%E9%80%9A%E7%9F%A5%E4%B8%80%E8%A6%A7(1).xlsx#"/>
    <hyperlink ref="D70" r:id="rId40" location="" display="file:///S:/%E3%82%B3%E3%83%AD%E3%83%8A%E9%80%9A%E7%9F%A5%E4%B8%80%E8%A6%A7(1).xlsx#"/>
    <hyperlink ref="D71" r:id="rId41" location="" display="file:///S:/%E3%82%B3%E3%83%AD%E3%83%8A%E9%80%9A%E7%9F%A5%E4%B8%80%E8%A6%A7(1).xlsx#"/>
    <hyperlink ref="D72" r:id="rId42" location="" display="file:///S:/%E3%82%B3%E3%83%AD%E3%83%8A%E9%80%9A%E7%9F%A5%E4%B8%80%E8%A6%A7(1).xlsx#"/>
    <hyperlink ref="D73" r:id="rId43" location="" display="令和３年11月24日付け厚生労働省事務連絡を以って廃止となりました。今後、社会福祉施設等に共通した感染防止対策の留意点については、「介護現場における感染対策の手引き」、「介護職員のための感染対策マニュアル」や関連の事務連絡を参照ください。（https://www.mhlw.go.jp/stf/seisakunitsuite/bunya/ hukushi_kaigo/kaigo_koureisha/taisakumatome_13635.html ）"/>
    <hyperlink ref="D75" r:id="rId44" location="" display="file:///S:/%E3%82%B3%E3%83%AD%E3%83%8A%E9%80%9A%E7%9F%A5%E4%B8%80%E8%A6%A7(1).xlsx#"/>
    <hyperlink ref="D76" r:id="rId45" location="" display="file:///S:/%E3%82%B3%E3%83%AD%E3%83%8A%E9%80%9A%E7%9F%A5%E4%B8%80%E8%A6%A7(1).xlsx#"/>
    <hyperlink ref="D77" r:id="rId46" location="" display="file:///S:/%E3%82%B3%E3%83%AD%E3%83%8A%E9%80%9A%E7%9F%A5%E4%B8%80%E8%A6%A7(1).xlsx#"/>
    <hyperlink ref="D78" r:id="rId47" location="" display="file:///S:/%E3%82%B3%E3%83%AD%E3%83%8A%E9%80%9A%E7%9F%A5%E4%B8%80%E8%A6%A7(1).xlsx#"/>
    <hyperlink ref="D79" r:id="rId48" location="" display="file:///S:/%E3%82%B3%E3%83%AD%E3%83%8A%E9%80%9A%E7%9F%A5%E4%B8%80%E8%A6%A7(1).xlsx#"/>
    <hyperlink ref="D81" r:id="rId49" location="" display="file:///S:/%E3%82%B3%E3%83%AD%E3%83%8A%E9%80%9A%E7%9F%A5%E4%B8%80%E8%A6%A7(1).xlsx#"/>
    <hyperlink ref="D82" r:id="rId50" location="" display="file:///S:/%E3%82%B3%E3%83%AD%E3%83%8A%E9%80%9A%E7%9F%A5%E4%B8%80%E8%A6%A7(1).xlsx#"/>
    <hyperlink ref="D83" r:id="rId51" location="" display="file:///S:/%E3%82%B3%E3%83%AD%E3%83%8A%E9%80%9A%E7%9F%A5%E4%B8%80%E8%A6%A7(1).xlsx#"/>
    <hyperlink ref="D84" r:id="rId52" location="" display="file:///S:/%E3%82%B3%E3%83%AD%E3%83%8A%E9%80%9A%E7%9F%A5%E4%B8%80%E8%A6%A7(1).xlsx#"/>
    <hyperlink ref="D85" r:id="rId53" location="" display="file:///S:/%E3%82%B3%E3%83%AD%E3%83%8A%E9%80%9A%E7%9F%A5%E4%B8%80%E8%A6%A7(1).xlsx#"/>
    <hyperlink ref="D86" r:id="rId54" location="" display="file:///S:/%E3%82%B3%E3%83%AD%E3%83%8A%E9%80%9A%E7%9F%A5%E4%B8%80%E8%A6%A7(1).xlsx#"/>
    <hyperlink ref="D87" r:id="rId55" location="" display="file:///S:/%E3%82%B3%E3%83%AD%E3%83%8A%E9%80%9A%E7%9F%A5%E4%B8%80%E8%A6%A7(1).xlsx#"/>
    <hyperlink ref="D88" r:id="rId56" location="" display="file:///S:/%E3%82%B3%E3%83%AD%E3%83%8A%E9%80%9A%E7%9F%A5%E4%B8%80%E8%A6%A7(1).xlsx#"/>
    <hyperlink ref="D89" r:id="rId57" location="" display="file:///S:/%E3%82%B3%E3%83%AD%E3%83%8A%E9%80%9A%E7%9F%A5%E4%B8%80%E8%A6%A7(1).xlsx#"/>
    <hyperlink ref="D90" r:id="rId58" location="" display="file:///S:/%E3%82%B3%E3%83%AD%E3%83%8A%E9%80%9A%E7%9F%A5%E4%B8%80%E8%A6%A7(1).xlsx#"/>
    <hyperlink ref="D91" r:id="rId59" location="" display="file:///S:/%E3%82%B3%E3%83%AD%E3%83%8A%E9%80%9A%E7%9F%A5%E4%B8%80%E8%A6%A7(1).xlsx#"/>
    <hyperlink ref="D92" r:id="rId60" location="" display="file:///S:/%E3%82%B3%E3%83%AD%E3%83%8A%E9%80%9A%E7%9F%A5%E4%B8%80%E8%A6%A7(1).xlsx#"/>
    <hyperlink ref="D93" r:id="rId61" location="" display="file:///S:/%E3%82%B3%E3%83%AD%E3%83%8A%E9%80%9A%E7%9F%A5%E4%B8%80%E8%A6%A7(1).xlsx#"/>
    <hyperlink ref="D94" r:id="rId62" location="" display="file:///S:/%E3%82%B3%E3%83%AD%E3%83%8A%E9%80%9A%E7%9F%A5%E4%B8%80%E8%A6%A7(1).xlsx#"/>
    <hyperlink ref="D95" r:id="rId63" location="" display="file:///S:/%E3%82%B3%E3%83%AD%E3%83%8A%E9%80%9A%E7%9F%A5%E4%B8%80%E8%A6%A7(1).xlsx#"/>
    <hyperlink ref="D96" r:id="rId64" location="" display="file:///S:/%E3%82%B3%E3%83%AD%E3%83%8A%E9%80%9A%E7%9F%A5%E4%B8%80%E8%A6%A7(1).xlsx#"/>
    <hyperlink ref="D97" r:id="rId65" location="" display="file:///S:/%E3%82%B3%E3%83%AD%E3%83%8A%E9%80%9A%E7%9F%A5%E4%B8%80%E8%A6%A7(1).xlsx#"/>
    <hyperlink ref="D99" r:id="rId66" location="" display="file:///S:/%E3%82%B3%E3%83%AD%E3%83%8A%E9%80%9A%E7%9F%A5%E4%B8%80%E8%A6%A7(1).xlsx#"/>
    <hyperlink ref="D100" r:id="rId67" location="" display="file:///S:/%E3%82%B3%E3%83%AD%E3%83%8A%E9%80%9A%E7%9F%A5%E4%B8%80%E8%A6%A7(1).xlsx#"/>
    <hyperlink ref="D101" r:id="rId68" location="" display="file:///S:/%E3%82%B3%E3%83%AD%E3%83%8A%E9%80%9A%E7%9F%A5%E4%B8%80%E8%A6%A7(1).xlsx#"/>
    <hyperlink ref="D102" r:id="rId69" location="" display="file:///S:/%E3%82%B3%E3%83%AD%E3%83%8A%E9%80%9A%E7%9F%A5%E4%B8%80%E8%A6%A7(1).xlsx#"/>
    <hyperlink ref="D103" r:id="rId70" location="" display="file:///S:/%E3%82%B3%E3%83%AD%E3%83%8A%E9%80%9A%E7%9F%A5%E4%B8%80%E8%A6%A7(1).xlsx#"/>
    <hyperlink ref="D104" r:id="rId71" location="" display="file:///S:/%E3%82%B3%E3%83%AD%E3%83%8A%E9%80%9A%E7%9F%A5%E4%B8%80%E8%A6%A7(1).xlsx#"/>
    <hyperlink ref="D105" r:id="rId72" location="" display="file:///S:/%E3%82%B3%E3%83%AD%E3%83%8A%E9%80%9A%E7%9F%A5%E4%B8%80%E8%A6%A7(1).xlsx#"/>
    <hyperlink ref="D106" r:id="rId73" location="" display="file:///S:/%E3%82%B3%E3%83%AD%E3%83%8A%E9%80%9A%E7%9F%A5%E4%B8%80%E8%A6%A7(1).xlsx#"/>
    <hyperlink ref="D107" r:id="rId74" location="" display="file:///S:/%E3%82%B3%E3%83%AD%E3%83%8A%E9%80%9A%E7%9F%A5%E4%B8%80%E8%A6%A7(1).xlsx#"/>
    <hyperlink ref="D108" r:id="rId75" location="" display="file:///S:/%E3%82%B3%E3%83%AD%E3%83%8A%E9%80%9A%E7%9F%A5%E4%B8%80%E8%A6%A7(1).xlsx#"/>
    <hyperlink ref="D109" r:id="rId76" location="" display="file:///S:/%E3%82%B3%E3%83%AD%E3%83%8A%E9%80%9A%E7%9F%A5%E4%B8%80%E8%A6%A7(1).xlsx#"/>
    <hyperlink ref="D110" r:id="rId77" location="" display="file:///S:/%E3%82%B3%E3%83%AD%E3%83%8A%E9%80%9A%E7%9F%A5%E4%B8%80%E8%A6%A7(1).xlsx#"/>
    <hyperlink ref="D114" r:id="rId78" location="" display="file:///S:/%E3%82%B3%E3%83%AD%E3%83%8A%E9%80%9A%E7%9F%A5%E4%B8%80%E8%A6%A7(1).xlsx#"/>
    <hyperlink ref="D115" r:id="rId79" location="" display="file:///S:/%E3%82%B3%E3%83%AD%E3%83%8A%E9%80%9A%E7%9F%A5%E4%B8%80%E8%A6%A7(1).xlsx#"/>
    <hyperlink ref="D116" r:id="rId80" location="" display="file:///S:/%E3%82%B3%E3%83%AD%E3%83%8A%E9%80%9A%E7%9F%A5%E4%B8%80%E8%A6%A7(1).xlsx#"/>
    <hyperlink ref="D117" r:id="rId81" location="" display="file:///S:/%E3%82%B3%E3%83%AD%E3%83%8A%E9%80%9A%E7%9F%A5%E4%B8%80%E8%A6%A7(1).xlsx#"/>
    <hyperlink ref="D118" r:id="rId82" location="" display="file:///S:/%E3%82%B3%E3%83%AD%E3%83%8A%E9%80%9A%E7%9F%A5%E4%B8%80%E8%A6%A7(1).xlsx#"/>
    <hyperlink ref="D119" r:id="rId83" location="" display="file:///S:/%E3%82%B3%E3%83%AD%E3%83%8A%E9%80%9A%E7%9F%A5%E4%B8%80%E8%A6%A7(1).xlsx#"/>
    <hyperlink ref="D120" r:id="rId84" location="" display="file:///S:/%E3%82%B3%E3%83%AD%E3%83%8A%E9%80%9A%E7%9F%A5%E4%B8%80%E8%A6%A7(1).xlsx#"/>
    <hyperlink ref="D121" r:id="rId85" location="" display="file:///S:/%E3%82%B3%E3%83%AD%E3%83%8A%E9%80%9A%E7%9F%A5%E4%B8%80%E8%A6%A7(1).xlsx#"/>
    <hyperlink ref="D122" r:id="rId86" location="" display="file:///S:/%E3%82%B3%E3%83%AD%E3%83%8A%E9%80%9A%E7%9F%A5%E4%B8%80%E8%A6%A7(1).xlsx#"/>
    <hyperlink ref="D123" r:id="rId87" location="" display="file:///S:/%E3%82%B3%E3%83%AD%E3%83%8A%E9%80%9A%E7%9F%A5%E4%B8%80%E8%A6%A7(1).xlsx#"/>
  </hyperlink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88"/>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2023-04-18T21:08:28Z</dcterms:created>
  <dc:creator/>
  <dc:description/>
  <dc:language>ja-JP</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file>